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driana\Desktop\FINANCIJSKI IZVJEŠTAJI\"/>
    </mc:Choice>
  </mc:AlternateContent>
  <xr:revisionPtr revIDLastSave="0" documentId="13_ncr:1_{6D81B76F-C58C-4E49-BCD3-8D1A19E28919}"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E305" i="9" s="1"/>
  <c r="B305" i="9" s="1"/>
  <c r="F305" i="9"/>
  <c r="H304" i="9"/>
  <c r="G304" i="9"/>
  <c r="E304" i="9" s="1"/>
  <c r="B304" i="9" s="1"/>
  <c r="F304" i="9"/>
  <c r="H303" i="9"/>
  <c r="G303" i="9"/>
  <c r="F303" i="9"/>
  <c r="H302" i="9"/>
  <c r="G302" i="9"/>
  <c r="F302" i="9"/>
  <c r="E302" i="9"/>
  <c r="B302" i="9" s="1"/>
  <c r="H301" i="9"/>
  <c r="G301" i="9"/>
  <c r="E301" i="9" s="1"/>
  <c r="B301" i="9" s="1"/>
  <c r="F301" i="9"/>
  <c r="H300" i="9"/>
  <c r="G300" i="9"/>
  <c r="E300" i="9" s="1"/>
  <c r="B300" i="9" s="1"/>
  <c r="F300" i="9"/>
  <c r="H299" i="9"/>
  <c r="G299" i="9"/>
  <c r="F299" i="9"/>
  <c r="E299" i="9"/>
  <c r="B299" i="9" s="1"/>
  <c r="H298" i="9"/>
  <c r="E298" i="9" s="1"/>
  <c r="B298" i="9" s="1"/>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F284" i="9"/>
  <c r="H283" i="9"/>
  <c r="G283" i="9"/>
  <c r="F283" i="9"/>
  <c r="E283" i="9"/>
  <c r="B283" i="9" s="1"/>
  <c r="H282" i="9"/>
  <c r="E282" i="9" s="1"/>
  <c r="G282" i="9"/>
  <c r="F282" i="9"/>
  <c r="F281" i="9"/>
  <c r="F280" i="9"/>
  <c r="F279" i="9"/>
  <c r="F278" i="9"/>
  <c r="F276" i="9"/>
  <c r="L275" i="9"/>
  <c r="F275" i="9" s="1"/>
  <c r="H275" i="9"/>
  <c r="F274" i="9"/>
  <c r="I273" i="9"/>
  <c r="E273" i="9" s="1"/>
  <c r="B273" i="9" s="1"/>
  <c r="H273" i="9"/>
  <c r="F273" i="9"/>
  <c r="E272" i="9"/>
  <c r="M271" i="9"/>
  <c r="L271" i="9"/>
  <c r="F271" i="9" s="1"/>
  <c r="E271" i="9"/>
  <c r="M270" i="9"/>
  <c r="L270" i="9"/>
  <c r="E270" i="9"/>
  <c r="M269" i="9"/>
  <c r="L269" i="9"/>
  <c r="F269" i="9" s="1"/>
  <c r="E269" i="9"/>
  <c r="B269" i="9" s="1"/>
  <c r="M268" i="9"/>
  <c r="L268" i="9"/>
  <c r="F268" i="9"/>
  <c r="E268" i="9"/>
  <c r="B268" i="9" s="1"/>
  <c r="M267" i="9"/>
  <c r="L267" i="9"/>
  <c r="F267" i="9" s="1"/>
  <c r="E267" i="9"/>
  <c r="M266" i="9"/>
  <c r="L266" i="9"/>
  <c r="E266" i="9"/>
  <c r="M265" i="9"/>
  <c r="L265" i="9"/>
  <c r="F265" i="9" s="1"/>
  <c r="E265" i="9"/>
  <c r="B265" i="9" s="1"/>
  <c r="M264" i="9"/>
  <c r="L264" i="9"/>
  <c r="F264" i="9"/>
  <c r="E264" i="9"/>
  <c r="B264" i="9" s="1"/>
  <c r="M263" i="9"/>
  <c r="L263" i="9"/>
  <c r="F263" i="9" s="1"/>
  <c r="E263" i="9"/>
  <c r="M262" i="9"/>
  <c r="L262" i="9"/>
  <c r="E262" i="9"/>
  <c r="M261" i="9"/>
  <c r="L261" i="9"/>
  <c r="F261" i="9" s="1"/>
  <c r="E261" i="9"/>
  <c r="B261" i="9" s="1"/>
  <c r="M260" i="9"/>
  <c r="L260" i="9"/>
  <c r="F260" i="9"/>
  <c r="E260" i="9"/>
  <c r="B260" i="9" s="1"/>
  <c r="M259" i="9"/>
  <c r="L259" i="9"/>
  <c r="F259" i="9" s="1"/>
  <c r="E259" i="9"/>
  <c r="M258" i="9"/>
  <c r="L258" i="9"/>
  <c r="E258" i="9"/>
  <c r="M257" i="9"/>
  <c r="L257" i="9"/>
  <c r="F257" i="9" s="1"/>
  <c r="E257" i="9"/>
  <c r="B257" i="9" s="1"/>
  <c r="M256" i="9"/>
  <c r="L256" i="9"/>
  <c r="F256" i="9"/>
  <c r="E256" i="9"/>
  <c r="B256" i="9" s="1"/>
  <c r="M255" i="9"/>
  <c r="L255" i="9"/>
  <c r="F255" i="9" s="1"/>
  <c r="B255" i="9" s="1"/>
  <c r="E255" i="9"/>
  <c r="M254" i="9"/>
  <c r="L254" i="9"/>
  <c r="E254" i="9"/>
  <c r="M253" i="9"/>
  <c r="L253" i="9"/>
  <c r="F253" i="9" s="1"/>
  <c r="E253" i="9"/>
  <c r="B253" i="9" s="1"/>
  <c r="M252" i="9"/>
  <c r="L252" i="9"/>
  <c r="F252" i="9"/>
  <c r="E252" i="9"/>
  <c r="B252" i="9" s="1"/>
  <c r="M251" i="9"/>
  <c r="L251" i="9"/>
  <c r="F251" i="9" s="1"/>
  <c r="B251" i="9" s="1"/>
  <c r="E251" i="9"/>
  <c r="M250" i="9"/>
  <c r="L250" i="9"/>
  <c r="E250" i="9"/>
  <c r="M249" i="9"/>
  <c r="L249" i="9"/>
  <c r="F249" i="9" s="1"/>
  <c r="E249" i="9"/>
  <c r="B249" i="9" s="1"/>
  <c r="M248" i="9"/>
  <c r="L248" i="9"/>
  <c r="F248" i="9"/>
  <c r="E248" i="9"/>
  <c r="B248" i="9" s="1"/>
  <c r="M247" i="9"/>
  <c r="L247" i="9"/>
  <c r="F247" i="9" s="1"/>
  <c r="B247" i="9" s="1"/>
  <c r="E247" i="9"/>
  <c r="M246" i="9"/>
  <c r="L246" i="9"/>
  <c r="E246" i="9"/>
  <c r="M245" i="9"/>
  <c r="F245" i="9" s="1"/>
  <c r="L245" i="9"/>
  <c r="E245" i="9"/>
  <c r="M244" i="9"/>
  <c r="L244" i="9"/>
  <c r="F244" i="9"/>
  <c r="E244" i="9"/>
  <c r="B244" i="9" s="1"/>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E238" i="9"/>
  <c r="M237" i="9"/>
  <c r="F237" i="9" s="1"/>
  <c r="L237" i="9"/>
  <c r="E237" i="9"/>
  <c r="M236" i="9"/>
  <c r="L236" i="9"/>
  <c r="F236" i="9"/>
  <c r="E236" i="9"/>
  <c r="B236" i="9" s="1"/>
  <c r="M235" i="9"/>
  <c r="L235" i="9"/>
  <c r="F235" i="9" s="1"/>
  <c r="B235" i="9" s="1"/>
  <c r="E235" i="9"/>
  <c r="M234" i="9"/>
  <c r="L234" i="9"/>
  <c r="E234" i="9"/>
  <c r="M233" i="9"/>
  <c r="L233" i="9"/>
  <c r="F233" i="9" s="1"/>
  <c r="E233" i="9"/>
  <c r="B233" i="9" s="1"/>
  <c r="M232" i="9"/>
  <c r="L232" i="9"/>
  <c r="F232" i="9"/>
  <c r="E232" i="9"/>
  <c r="B232" i="9" s="1"/>
  <c r="M231" i="9"/>
  <c r="L231" i="9"/>
  <c r="F231" i="9" s="1"/>
  <c r="E231" i="9"/>
  <c r="M230" i="9"/>
  <c r="L230" i="9"/>
  <c r="E230" i="9"/>
  <c r="M229" i="9"/>
  <c r="L229" i="9"/>
  <c r="F229" i="9" s="1"/>
  <c r="E229" i="9"/>
  <c r="B229" i="9" s="1"/>
  <c r="M228" i="9"/>
  <c r="L228" i="9"/>
  <c r="F228" i="9"/>
  <c r="E228" i="9"/>
  <c r="B228" i="9" s="1"/>
  <c r="M227" i="9"/>
  <c r="L227" i="9"/>
  <c r="F227" i="9" s="1"/>
  <c r="B227" i="9" s="1"/>
  <c r="E227" i="9"/>
  <c r="M226" i="9"/>
  <c r="L226" i="9"/>
  <c r="E226" i="9"/>
  <c r="M225" i="9"/>
  <c r="L225" i="9"/>
  <c r="E225" i="9"/>
  <c r="M224" i="9"/>
  <c r="L224" i="9"/>
  <c r="F224" i="9"/>
  <c r="E224" i="9"/>
  <c r="B224" i="9" s="1"/>
  <c r="M223" i="9"/>
  <c r="L223" i="9"/>
  <c r="E223" i="9"/>
  <c r="M222" i="9"/>
  <c r="L222" i="9"/>
  <c r="E222" i="9"/>
  <c r="M221" i="9"/>
  <c r="F221" i="9" s="1"/>
  <c r="L221" i="9"/>
  <c r="E221" i="9"/>
  <c r="M220" i="9"/>
  <c r="L220" i="9"/>
  <c r="F220" i="9"/>
  <c r="E220" i="9"/>
  <c r="B220" i="9" s="1"/>
  <c r="M219" i="9"/>
  <c r="L219" i="9"/>
  <c r="E219" i="9"/>
  <c r="M218" i="9"/>
  <c r="L218" i="9"/>
  <c r="E218" i="9"/>
  <c r="M217" i="9"/>
  <c r="L217" i="9"/>
  <c r="E217" i="9"/>
  <c r="M216" i="9"/>
  <c r="L216" i="9"/>
  <c r="F216" i="9"/>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F159" i="9"/>
  <c r="E159" i="9"/>
  <c r="B159" i="9" s="1"/>
  <c r="H158" i="9"/>
  <c r="E158" i="9" s="1"/>
  <c r="B158" i="9" s="1"/>
  <c r="G158" i="9"/>
  <c r="F158" i="9"/>
  <c r="H157" i="9"/>
  <c r="G157" i="9"/>
  <c r="E157" i="9" s="1"/>
  <c r="B157" i="9" s="1"/>
  <c r="F157" i="9"/>
  <c r="H156" i="9"/>
  <c r="E156" i="9" s="1"/>
  <c r="B156" i="9" s="1"/>
  <c r="G156" i="9"/>
  <c r="F156" i="9"/>
  <c r="H155" i="9"/>
  <c r="G155" i="9"/>
  <c r="F155" i="9"/>
  <c r="E155" i="9"/>
  <c r="B155" i="9" s="1"/>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F144" i="9"/>
  <c r="F143" i="9"/>
  <c r="H142" i="9"/>
  <c r="E142" i="9" s="1"/>
  <c r="G142" i="9"/>
  <c r="F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F136" i="9"/>
  <c r="H135" i="9"/>
  <c r="G135" i="9"/>
  <c r="F135" i="9"/>
  <c r="E135" i="9"/>
  <c r="B135" i="9" s="1"/>
  <c r="H134" i="9"/>
  <c r="E134" i="9" s="1"/>
  <c r="G134" i="9"/>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E120" i="9" s="1"/>
  <c r="B120" i="9" s="1"/>
  <c r="G120" i="9"/>
  <c r="F120" i="9"/>
  <c r="H119" i="9"/>
  <c r="G119" i="9"/>
  <c r="E119" i="9" s="1"/>
  <c r="B119" i="9" s="1"/>
  <c r="F119" i="9"/>
  <c r="H118" i="9"/>
  <c r="G118" i="9"/>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E104" i="9" s="1"/>
  <c r="B104" i="9" s="1"/>
  <c r="G104" i="9"/>
  <c r="F104" i="9"/>
  <c r="H103" i="9"/>
  <c r="G103" i="9"/>
  <c r="E103" i="9" s="1"/>
  <c r="B103" i="9" s="1"/>
  <c r="F103" i="9"/>
  <c r="H102" i="9"/>
  <c r="G102" i="9"/>
  <c r="F102" i="9"/>
  <c r="H101" i="9"/>
  <c r="G101" i="9"/>
  <c r="E101" i="9" s="1"/>
  <c r="B101" i="9" s="1"/>
  <c r="F101" i="9"/>
  <c r="H100" i="9"/>
  <c r="E100" i="9" s="1"/>
  <c r="B100" i="9" s="1"/>
  <c r="G100" i="9"/>
  <c r="F100" i="9"/>
  <c r="H99" i="9"/>
  <c r="G99" i="9"/>
  <c r="E99" i="9" s="1"/>
  <c r="B99" i="9" s="1"/>
  <c r="F99" i="9"/>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E92" i="9" s="1"/>
  <c r="B92" i="9" s="1"/>
  <c r="G92" i="9"/>
  <c r="F92" i="9"/>
  <c r="H91" i="9"/>
  <c r="G91" i="9"/>
  <c r="E91" i="9" s="1"/>
  <c r="B91" i="9" s="1"/>
  <c r="F91" i="9"/>
  <c r="H90" i="9"/>
  <c r="G90" i="9"/>
  <c r="F90" i="9"/>
  <c r="H89" i="9"/>
  <c r="G89" i="9"/>
  <c r="E89" i="9" s="1"/>
  <c r="B89" i="9" s="1"/>
  <c r="F89" i="9"/>
  <c r="H88" i="9"/>
  <c r="E88" i="9" s="1"/>
  <c r="B88" i="9" s="1"/>
  <c r="G88" i="9"/>
  <c r="F88" i="9"/>
  <c r="H87" i="9"/>
  <c r="G87" i="9"/>
  <c r="E87" i="9" s="1"/>
  <c r="B87" i="9" s="1"/>
  <c r="F87" i="9"/>
  <c r="H86" i="9"/>
  <c r="G86" i="9"/>
  <c r="F86" i="9"/>
  <c r="H85" i="9"/>
  <c r="G85" i="9"/>
  <c r="E85" i="9" s="1"/>
  <c r="B85" i="9" s="1"/>
  <c r="F85" i="9"/>
  <c r="H84" i="9"/>
  <c r="E84" i="9" s="1"/>
  <c r="B84" i="9" s="1"/>
  <c r="G84" i="9"/>
  <c r="F84" i="9"/>
  <c r="H83" i="9"/>
  <c r="G83" i="9"/>
  <c r="E83" i="9" s="1"/>
  <c r="B83" i="9" s="1"/>
  <c r="F83" i="9"/>
  <c r="H82" i="9"/>
  <c r="G82" i="9"/>
  <c r="F82" i="9"/>
  <c r="H81" i="9"/>
  <c r="G81" i="9"/>
  <c r="E81" i="9" s="1"/>
  <c r="B81" i="9" s="1"/>
  <c r="F81" i="9"/>
  <c r="H80" i="9"/>
  <c r="G80" i="9"/>
  <c r="F80" i="9"/>
  <c r="E80" i="9"/>
  <c r="B80" i="9" s="1"/>
  <c r="H79" i="9"/>
  <c r="E79" i="9" s="1"/>
  <c r="B79" i="9" s="1"/>
  <c r="G79" i="9"/>
  <c r="F79" i="9"/>
  <c r="H78" i="9"/>
  <c r="G78" i="9"/>
  <c r="E78" i="9" s="1"/>
  <c r="B78" i="9" s="1"/>
  <c r="F78" i="9"/>
  <c r="H77" i="9"/>
  <c r="G77" i="9"/>
  <c r="E77" i="9" s="1"/>
  <c r="F77" i="9"/>
  <c r="B77" i="9"/>
  <c r="H76" i="9"/>
  <c r="G76" i="9"/>
  <c r="F76" i="9"/>
  <c r="E76" i="9"/>
  <c r="B76" i="9" s="1"/>
  <c r="H75" i="9"/>
  <c r="E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E69" i="9" s="1"/>
  <c r="F69" i="9"/>
  <c r="B69" i="9"/>
  <c r="H68" i="9"/>
  <c r="G68" i="9"/>
  <c r="F68" i="9"/>
  <c r="E68" i="9"/>
  <c r="B68" i="9" s="1"/>
  <c r="H67" i="9"/>
  <c r="E67" i="9" s="1"/>
  <c r="G67" i="9"/>
  <c r="F67" i="9"/>
  <c r="H66" i="9"/>
  <c r="G66" i="9"/>
  <c r="E66" i="9" s="1"/>
  <c r="B66" i="9" s="1"/>
  <c r="F66" i="9"/>
  <c r="H65" i="9"/>
  <c r="G65" i="9"/>
  <c r="E65" i="9" s="1"/>
  <c r="B65" i="9" s="1"/>
  <c r="F65" i="9"/>
  <c r="H64" i="9"/>
  <c r="G64" i="9"/>
  <c r="F64" i="9"/>
  <c r="E64" i="9"/>
  <c r="B64" i="9" s="1"/>
  <c r="H63" i="9"/>
  <c r="E63" i="9" s="1"/>
  <c r="B63" i="9" s="1"/>
  <c r="G63" i="9"/>
  <c r="F63" i="9"/>
  <c r="H62" i="9"/>
  <c r="G62" i="9"/>
  <c r="E62" i="9" s="1"/>
  <c r="B62" i="9" s="1"/>
  <c r="F62" i="9"/>
  <c r="H61" i="9"/>
  <c r="G61" i="9"/>
  <c r="E61" i="9" s="1"/>
  <c r="F61" i="9"/>
  <c r="B61" i="9"/>
  <c r="H60" i="9"/>
  <c r="G60" i="9"/>
  <c r="F60" i="9"/>
  <c r="E60" i="9"/>
  <c r="B60" i="9" s="1"/>
  <c r="H59" i="9"/>
  <c r="E59" i="9" s="1"/>
  <c r="G59" i="9"/>
  <c r="F59" i="9"/>
  <c r="H58" i="9"/>
  <c r="G58" i="9"/>
  <c r="E58" i="9" s="1"/>
  <c r="B58" i="9" s="1"/>
  <c r="F58" i="9"/>
  <c r="H57" i="9"/>
  <c r="G57" i="9"/>
  <c r="F57" i="9"/>
  <c r="H56" i="9"/>
  <c r="E56" i="9" s="1"/>
  <c r="B56" i="9" s="1"/>
  <c r="G56" i="9"/>
  <c r="F56" i="9"/>
  <c r="H55" i="9"/>
  <c r="E55" i="9" s="1"/>
  <c r="B55" i="9" s="1"/>
  <c r="G55" i="9"/>
  <c r="F55" i="9"/>
  <c r="H54" i="9"/>
  <c r="G54" i="9"/>
  <c r="E54" i="9" s="1"/>
  <c r="B54" i="9" s="1"/>
  <c r="F54" i="9"/>
  <c r="H53" i="9"/>
  <c r="G53" i="9"/>
  <c r="E53" i="9" s="1"/>
  <c r="F53" i="9"/>
  <c r="B53" i="9"/>
  <c r="H52" i="9"/>
  <c r="G52" i="9"/>
  <c r="F52" i="9"/>
  <c r="E52" i="9"/>
  <c r="B52" i="9" s="1"/>
  <c r="H51" i="9"/>
  <c r="E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G44" i="9"/>
  <c r="F44" i="9"/>
  <c r="E44" i="9"/>
  <c r="B44" i="9" s="1"/>
  <c r="H43" i="9"/>
  <c r="E43" i="9" s="1"/>
  <c r="G43" i="9"/>
  <c r="F43" i="9"/>
  <c r="H42" i="9"/>
  <c r="G42" i="9"/>
  <c r="F42" i="9"/>
  <c r="H41" i="9"/>
  <c r="G41" i="9"/>
  <c r="F41" i="9"/>
  <c r="H40" i="9"/>
  <c r="E40" i="9" s="1"/>
  <c r="B40" i="9" s="1"/>
  <c r="G40" i="9"/>
  <c r="F40" i="9"/>
  <c r="H39" i="9"/>
  <c r="E39" i="9" s="1"/>
  <c r="B39" i="9" s="1"/>
  <c r="G39" i="9"/>
  <c r="F39" i="9"/>
  <c r="H38" i="9"/>
  <c r="G38" i="9"/>
  <c r="E38" i="9" s="1"/>
  <c r="B38" i="9" s="1"/>
  <c r="F38" i="9"/>
  <c r="H37" i="9"/>
  <c r="G37" i="9"/>
  <c r="E37" i="9" s="1"/>
  <c r="F37" i="9"/>
  <c r="B37" i="9"/>
  <c r="H36" i="9"/>
  <c r="G36" i="9"/>
  <c r="F36" i="9"/>
  <c r="E36" i="9"/>
  <c r="B36" i="9" s="1"/>
  <c r="H35" i="9"/>
  <c r="E35" i="9" s="1"/>
  <c r="G35" i="9"/>
  <c r="F35" i="9"/>
  <c r="H34" i="9"/>
  <c r="G34" i="9"/>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G275" i="9" s="1"/>
  <c r="E275" i="9" s="1"/>
  <c r="I3" i="9"/>
  <c r="G165" i="9" s="1"/>
  <c r="H3" i="9"/>
  <c r="G3" i="9"/>
  <c r="D101" i="8"/>
  <c r="C1576" i="1" s="1"/>
  <c r="D95" i="8"/>
  <c r="D90" i="8"/>
  <c r="D85" i="8"/>
  <c r="D80" i="8"/>
  <c r="C1555" i="1" s="1"/>
  <c r="D75" i="8"/>
  <c r="D70" i="8"/>
  <c r="D65" i="8"/>
  <c r="D60" i="8"/>
  <c r="D55" i="8"/>
  <c r="D50" i="8"/>
  <c r="D44" i="8"/>
  <c r="D36" i="8"/>
  <c r="D26" i="8"/>
  <c r="D18" i="8"/>
  <c r="D8" i="8"/>
  <c r="C1483" i="1" s="1"/>
  <c r="E44" i="7"/>
  <c r="D44" i="7"/>
  <c r="E39" i="7"/>
  <c r="D39" i="7"/>
  <c r="E38" i="7"/>
  <c r="D38" i="7"/>
  <c r="E30" i="7"/>
  <c r="D30" i="7"/>
  <c r="E23" i="7"/>
  <c r="E22" i="7" s="1"/>
  <c r="I30" i="3" s="1"/>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D89" i="6" s="1"/>
  <c r="F89"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E78" i="5"/>
  <c r="D78" i="5"/>
  <c r="F77" i="5"/>
  <c r="F76" i="5"/>
  <c r="F75" i="5"/>
  <c r="F74" i="5"/>
  <c r="F73" i="5"/>
  <c r="F72" i="5"/>
  <c r="F71" i="5"/>
  <c r="E70" i="5"/>
  <c r="F70" i="5" s="1"/>
  <c r="D70" i="5"/>
  <c r="E69" i="5"/>
  <c r="F69" i="5" s="1"/>
  <c r="D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E528" i="4"/>
  <c r="F527" i="4"/>
  <c r="F526" i="4"/>
  <c r="F525" i="4"/>
  <c r="E525" i="4"/>
  <c r="D525" i="4"/>
  <c r="F524" i="4"/>
  <c r="F523" i="4"/>
  <c r="E522" i="4"/>
  <c r="D522" i="4"/>
  <c r="G189" i="9" s="1"/>
  <c r="E189" i="9" s="1"/>
  <c r="B189"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D644" i="4" s="1"/>
  <c r="F644"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E152" i="4"/>
  <c r="D148" i="1" s="1"/>
  <c r="H148" i="1" s="1"/>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G162" i="9" s="1"/>
  <c r="E162" i="9" s="1"/>
  <c r="B162" i="9"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C1577" i="1"/>
  <c r="G1577" i="1" s="1"/>
  <c r="H1576" i="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C1565" i="1"/>
  <c r="G1565" i="1" s="1"/>
  <c r="H1564" i="1"/>
  <c r="G1564" i="1"/>
  <c r="C1564" i="1"/>
  <c r="C1563" i="1"/>
  <c r="H1563" i="1" s="1"/>
  <c r="C1562" i="1"/>
  <c r="H1561" i="1"/>
  <c r="C1561" i="1"/>
  <c r="G1561" i="1" s="1"/>
  <c r="H1560" i="1"/>
  <c r="G1560" i="1"/>
  <c r="C1560" i="1"/>
  <c r="C1559" i="1"/>
  <c r="H1559" i="1" s="1"/>
  <c r="C1558" i="1"/>
  <c r="H1557" i="1"/>
  <c r="C1557" i="1"/>
  <c r="G1557" i="1" s="1"/>
  <c r="H1556" i="1"/>
  <c r="G1556" i="1"/>
  <c r="C1556" i="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G1507" i="1"/>
  <c r="C1507" i="1"/>
  <c r="H1507" i="1" s="1"/>
  <c r="C1506" i="1"/>
  <c r="H1505" i="1"/>
  <c r="C1505" i="1"/>
  <c r="G1505" i="1" s="1"/>
  <c r="C1504" i="1"/>
  <c r="H1504" i="1" s="1"/>
  <c r="C1503" i="1"/>
  <c r="H1503" i="1" s="1"/>
  <c r="C1502" i="1"/>
  <c r="C1501" i="1"/>
  <c r="G1501" i="1" s="1"/>
  <c r="H1500" i="1"/>
  <c r="G1500" i="1"/>
  <c r="C1500" i="1"/>
  <c r="C1498" i="1"/>
  <c r="H1497" i="1"/>
  <c r="C1497" i="1"/>
  <c r="G1497" i="1" s="1"/>
  <c r="H1496" i="1"/>
  <c r="G1496" i="1"/>
  <c r="C1496" i="1"/>
  <c r="G1495" i="1"/>
  <c r="C1495" i="1"/>
  <c r="H1495" i="1" s="1"/>
  <c r="C1494" i="1"/>
  <c r="C1493" i="1"/>
  <c r="H1492" i="1"/>
  <c r="G1492" i="1"/>
  <c r="C1492" i="1"/>
  <c r="C1491" i="1"/>
  <c r="H1491" i="1" s="1"/>
  <c r="C1490" i="1"/>
  <c r="H1489" i="1"/>
  <c r="C1489" i="1"/>
  <c r="G1489" i="1" s="1"/>
  <c r="H1488" i="1"/>
  <c r="G1488" i="1"/>
  <c r="C1488" i="1"/>
  <c r="C1487" i="1"/>
  <c r="G1486" i="1"/>
  <c r="C1486" i="1"/>
  <c r="H1486" i="1" s="1"/>
  <c r="C1485" i="1"/>
  <c r="C1484" i="1"/>
  <c r="G1484" i="1" s="1"/>
  <c r="G1482" i="1"/>
  <c r="C1482" i="1"/>
  <c r="H1482" i="1" s="1"/>
  <c r="H1480" i="1"/>
  <c r="C1480" i="1"/>
  <c r="J1479" i="1"/>
  <c r="D1479" i="1"/>
  <c r="C1479" i="1"/>
  <c r="H1479" i="1" s="1"/>
  <c r="H1478" i="1"/>
  <c r="G1478" i="1"/>
  <c r="D1478" i="1"/>
  <c r="C1478" i="1"/>
  <c r="J1478" i="1" s="1"/>
  <c r="J1477" i="1"/>
  <c r="D1477" i="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2" i="1" s="1"/>
  <c r="H1471" i="1"/>
  <c r="G1471" i="1"/>
  <c r="D1471" i="1"/>
  <c r="C1471" i="1"/>
  <c r="J1471" i="1" s="1"/>
  <c r="H1470" i="1"/>
  <c r="G1470" i="1"/>
  <c r="D1470" i="1"/>
  <c r="C1470" i="1"/>
  <c r="H1469" i="1"/>
  <c r="G1469" i="1"/>
  <c r="D1469" i="1"/>
  <c r="C1469" i="1"/>
  <c r="J1468" i="1"/>
  <c r="D1468" i="1"/>
  <c r="C1468" i="1"/>
  <c r="H1468" i="1" s="1"/>
  <c r="H1467" i="1"/>
  <c r="G1467" i="1"/>
  <c r="D1467" i="1"/>
  <c r="C1467" i="1"/>
  <c r="J1467" i="1" s="1"/>
  <c r="J1466" i="1"/>
  <c r="D1466" i="1"/>
  <c r="C1466" i="1"/>
  <c r="H1465" i="1"/>
  <c r="G1465" i="1"/>
  <c r="I1465" i="1" s="1"/>
  <c r="D1465" i="1"/>
  <c r="C1465" i="1"/>
  <c r="J1465" i="1" s="1"/>
  <c r="D1464" i="1"/>
  <c r="J1464" i="1" s="1"/>
  <c r="C1464" i="1"/>
  <c r="H1463" i="1"/>
  <c r="G1463" i="1"/>
  <c r="I1463" i="1" s="1"/>
  <c r="D1463" i="1"/>
  <c r="C1463" i="1"/>
  <c r="J1463" i="1" s="1"/>
  <c r="D1462" i="1"/>
  <c r="J1462" i="1" s="1"/>
  <c r="C1462" i="1"/>
  <c r="H1462" i="1" s="1"/>
  <c r="D1461" i="1"/>
  <c r="C1461" i="1"/>
  <c r="H1460" i="1"/>
  <c r="G1460" i="1"/>
  <c r="I1460" i="1" s="1"/>
  <c r="D1460" i="1"/>
  <c r="C1460" i="1"/>
  <c r="J1460" i="1" s="1"/>
  <c r="D1459" i="1"/>
  <c r="J1459" i="1" s="1"/>
  <c r="C1459" i="1"/>
  <c r="H1458" i="1"/>
  <c r="G1458" i="1"/>
  <c r="I1458" i="1" s="1"/>
  <c r="D1458" i="1"/>
  <c r="C1458" i="1"/>
  <c r="J1458" i="1" s="1"/>
  <c r="D1457" i="1"/>
  <c r="J1457" i="1" s="1"/>
  <c r="C1457" i="1"/>
  <c r="H1457" i="1" s="1"/>
  <c r="D1456" i="1"/>
  <c r="G1456" i="1" s="1"/>
  <c r="C1456" i="1"/>
  <c r="H1456" i="1" s="1"/>
  <c r="J1455" i="1"/>
  <c r="D1455" i="1"/>
  <c r="C1455" i="1"/>
  <c r="H1455" i="1" s="1"/>
  <c r="D1454" i="1"/>
  <c r="C1454" i="1"/>
  <c r="D1453" i="1"/>
  <c r="H1452" i="1"/>
  <c r="G1452" i="1"/>
  <c r="D1452" i="1"/>
  <c r="C1452" i="1"/>
  <c r="J1452" i="1" s="1"/>
  <c r="J1451" i="1"/>
  <c r="D1451" i="1"/>
  <c r="C1451" i="1"/>
  <c r="H1450" i="1"/>
  <c r="G1450" i="1"/>
  <c r="I1450" i="1" s="1"/>
  <c r="D1450" i="1"/>
  <c r="C1450" i="1"/>
  <c r="J1450" i="1" s="1"/>
  <c r="D1449" i="1"/>
  <c r="J1449" i="1" s="1"/>
  <c r="C1449" i="1"/>
  <c r="H1448" i="1"/>
  <c r="G1448" i="1"/>
  <c r="I1448" i="1" s="1"/>
  <c r="D1448" i="1"/>
  <c r="C1448" i="1"/>
  <c r="J1448" i="1" s="1"/>
  <c r="D1447" i="1"/>
  <c r="J1447" i="1" s="1"/>
  <c r="C1447" i="1"/>
  <c r="H1447" i="1" s="1"/>
  <c r="H1446" i="1"/>
  <c r="G1446" i="1"/>
  <c r="D1446" i="1"/>
  <c r="C1446" i="1"/>
  <c r="J1446" i="1" s="1"/>
  <c r="D1445" i="1"/>
  <c r="C1445" i="1"/>
  <c r="G1444" i="1"/>
  <c r="D1444" i="1"/>
  <c r="J1444" i="1" s="1"/>
  <c r="C1444" i="1"/>
  <c r="D1443" i="1"/>
  <c r="C1443" i="1"/>
  <c r="G1442" i="1"/>
  <c r="D1442" i="1"/>
  <c r="J1442" i="1" s="1"/>
  <c r="C1442" i="1"/>
  <c r="D1441" i="1"/>
  <c r="C1441" i="1"/>
  <c r="G1440" i="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D1329" i="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G1295" i="1" s="1"/>
  <c r="H1294" i="1"/>
  <c r="D1294" i="1"/>
  <c r="C1294" i="1"/>
  <c r="D1293" i="1"/>
  <c r="C1293" i="1"/>
  <c r="H1293" i="1" s="1"/>
  <c r="D1292" i="1"/>
  <c r="C1292" i="1"/>
  <c r="G1292" i="1" s="1"/>
  <c r="H1291" i="1"/>
  <c r="D1291" i="1"/>
  <c r="C1291" i="1"/>
  <c r="G1291" i="1" s="1"/>
  <c r="H1290" i="1"/>
  <c r="D1290" i="1"/>
  <c r="C1290" i="1"/>
  <c r="D1289" i="1"/>
  <c r="C1289" i="1"/>
  <c r="H1289" i="1" s="1"/>
  <c r="D1288" i="1"/>
  <c r="C1288" i="1"/>
  <c r="G1288" i="1" s="1"/>
  <c r="H1287" i="1"/>
  <c r="D1287" i="1"/>
  <c r="C1287" i="1"/>
  <c r="G1287" i="1" s="1"/>
  <c r="H1286" i="1"/>
  <c r="D1286" i="1"/>
  <c r="C1286" i="1"/>
  <c r="D1285" i="1"/>
  <c r="C1285" i="1"/>
  <c r="H1285" i="1" s="1"/>
  <c r="D1284" i="1"/>
  <c r="C1284" i="1"/>
  <c r="G1284" i="1" s="1"/>
  <c r="H1283" i="1"/>
  <c r="D1283" i="1"/>
  <c r="C1283" i="1"/>
  <c r="G1283" i="1" s="1"/>
  <c r="H1282" i="1"/>
  <c r="D1282" i="1"/>
  <c r="C1282" i="1"/>
  <c r="D1281" i="1"/>
  <c r="C1281" i="1"/>
  <c r="D1280" i="1"/>
  <c r="C1280" i="1"/>
  <c r="H1279" i="1"/>
  <c r="D1279" i="1"/>
  <c r="C1279" i="1"/>
  <c r="G1279" i="1" s="1"/>
  <c r="H1278" i="1"/>
  <c r="D1278" i="1"/>
  <c r="C1278" i="1"/>
  <c r="D1277" i="1"/>
  <c r="C1277" i="1"/>
  <c r="D1276" i="1"/>
  <c r="C1276" i="1"/>
  <c r="H1275" i="1"/>
  <c r="D1275" i="1"/>
  <c r="C1275" i="1"/>
  <c r="G1275" i="1" s="1"/>
  <c r="H1274" i="1"/>
  <c r="D1274" i="1"/>
  <c r="C1274" i="1"/>
  <c r="D1273" i="1"/>
  <c r="C1273" i="1"/>
  <c r="D1272" i="1"/>
  <c r="C1272" i="1"/>
  <c r="H1271" i="1"/>
  <c r="D1271" i="1"/>
  <c r="C1271" i="1"/>
  <c r="G1271" i="1" s="1"/>
  <c r="H1270" i="1"/>
  <c r="D1270" i="1"/>
  <c r="C1270" i="1"/>
  <c r="D1269" i="1"/>
  <c r="C1269" i="1"/>
  <c r="D1268" i="1"/>
  <c r="C1268" i="1"/>
  <c r="H1267" i="1"/>
  <c r="D1267" i="1"/>
  <c r="C1267" i="1"/>
  <c r="G1267" i="1" s="1"/>
  <c r="H1266" i="1"/>
  <c r="D1266" i="1"/>
  <c r="C1266" i="1"/>
  <c r="D1265" i="1"/>
  <c r="C1265" i="1"/>
  <c r="D1264" i="1"/>
  <c r="C1264" i="1"/>
  <c r="H1263" i="1"/>
  <c r="D1263" i="1"/>
  <c r="C1263" i="1"/>
  <c r="G1263" i="1" s="1"/>
  <c r="H1262" i="1"/>
  <c r="D1262" i="1"/>
  <c r="C1262" i="1"/>
  <c r="D1261" i="1"/>
  <c r="C1261" i="1"/>
  <c r="D1260" i="1"/>
  <c r="C1260" i="1"/>
  <c r="H1259" i="1"/>
  <c r="D1259" i="1"/>
  <c r="C1259" i="1"/>
  <c r="G1259" i="1" s="1"/>
  <c r="H1258" i="1"/>
  <c r="D1258" i="1"/>
  <c r="C1258" i="1"/>
  <c r="D1257" i="1"/>
  <c r="C1257" i="1"/>
  <c r="D1256" i="1"/>
  <c r="C1256" i="1"/>
  <c r="H1255" i="1"/>
  <c r="D1255" i="1"/>
  <c r="C1255" i="1"/>
  <c r="G1255" i="1" s="1"/>
  <c r="H1254" i="1"/>
  <c r="D1254" i="1"/>
  <c r="C1254" i="1"/>
  <c r="D1253" i="1"/>
  <c r="C1253" i="1"/>
  <c r="D1252" i="1"/>
  <c r="C1252" i="1"/>
  <c r="H1251" i="1"/>
  <c r="D1251" i="1"/>
  <c r="C1251" i="1"/>
  <c r="G1251" i="1" s="1"/>
  <c r="H1250" i="1"/>
  <c r="D1250" i="1"/>
  <c r="C1250" i="1"/>
  <c r="D1249" i="1"/>
  <c r="C1249" i="1"/>
  <c r="D1248" i="1"/>
  <c r="C1248" i="1"/>
  <c r="H1247" i="1"/>
  <c r="D1247" i="1"/>
  <c r="C1247" i="1"/>
  <c r="G1247" i="1" s="1"/>
  <c r="H1246" i="1"/>
  <c r="D1246" i="1"/>
  <c r="C1246" i="1"/>
  <c r="D1245" i="1"/>
  <c r="C1245" i="1"/>
  <c r="D1244" i="1"/>
  <c r="C1244" i="1"/>
  <c r="H1243" i="1"/>
  <c r="D1243" i="1"/>
  <c r="C1243" i="1"/>
  <c r="G1243" i="1" s="1"/>
  <c r="H1242" i="1"/>
  <c r="D1242" i="1"/>
  <c r="C1242" i="1"/>
  <c r="D1241" i="1"/>
  <c r="C1241" i="1"/>
  <c r="D1240" i="1"/>
  <c r="C1240" i="1"/>
  <c r="H1239" i="1"/>
  <c r="D1239" i="1"/>
  <c r="C1239" i="1"/>
  <c r="G1239" i="1" s="1"/>
  <c r="H1238" i="1"/>
  <c r="D1238" i="1"/>
  <c r="C1238" i="1"/>
  <c r="D1237" i="1"/>
  <c r="C1237" i="1"/>
  <c r="D1236" i="1"/>
  <c r="C1236" i="1"/>
  <c r="H1235" i="1"/>
  <c r="D1235" i="1"/>
  <c r="C1235" i="1"/>
  <c r="G1235" i="1" s="1"/>
  <c r="H1234" i="1"/>
  <c r="D1234" i="1"/>
  <c r="C1234" i="1"/>
  <c r="D1233" i="1"/>
  <c r="C1233" i="1"/>
  <c r="D1232" i="1"/>
  <c r="C1232" i="1"/>
  <c r="H1231" i="1"/>
  <c r="D1231" i="1"/>
  <c r="C1231" i="1"/>
  <c r="G1231" i="1" s="1"/>
  <c r="H1230" i="1"/>
  <c r="D1230" i="1"/>
  <c r="C1230" i="1"/>
  <c r="D1229" i="1"/>
  <c r="C1229" i="1"/>
  <c r="D1228" i="1"/>
  <c r="C1228" i="1"/>
  <c r="H1227" i="1"/>
  <c r="D1227" i="1"/>
  <c r="C1227" i="1"/>
  <c r="G1227" i="1" s="1"/>
  <c r="D1226" i="1"/>
  <c r="H1226" i="1" s="1"/>
  <c r="C1226" i="1"/>
  <c r="D1225" i="1"/>
  <c r="C1225" i="1"/>
  <c r="D1224" i="1"/>
  <c r="C1224" i="1"/>
  <c r="C1223" i="1"/>
  <c r="D1221" i="1"/>
  <c r="C1221" i="1"/>
  <c r="D1220" i="1"/>
  <c r="C1220" i="1"/>
  <c r="H1219" i="1"/>
  <c r="D1219" i="1"/>
  <c r="C1219" i="1"/>
  <c r="G1219" i="1" s="1"/>
  <c r="D1218" i="1"/>
  <c r="H1218" i="1" s="1"/>
  <c r="C1218" i="1"/>
  <c r="D1217" i="1"/>
  <c r="C1217" i="1"/>
  <c r="G1217" i="1" s="1"/>
  <c r="D1216" i="1"/>
  <c r="C1216" i="1"/>
  <c r="C1215" i="1"/>
  <c r="D1213" i="1"/>
  <c r="C1213" i="1"/>
  <c r="D1212" i="1"/>
  <c r="C1212" i="1"/>
  <c r="H1211" i="1"/>
  <c r="D1211" i="1"/>
  <c r="C1211" i="1"/>
  <c r="D1210" i="1"/>
  <c r="H1210" i="1" s="1"/>
  <c r="C1210" i="1"/>
  <c r="D1209" i="1"/>
  <c r="C1209" i="1"/>
  <c r="G1209" i="1" s="1"/>
  <c r="D1208" i="1"/>
  <c r="C1208" i="1"/>
  <c r="D1207" i="1"/>
  <c r="C1207" i="1"/>
  <c r="G1207" i="1" s="1"/>
  <c r="H1206" i="1"/>
  <c r="D1206" i="1"/>
  <c r="C1206" i="1"/>
  <c r="D1205" i="1"/>
  <c r="H1205" i="1" s="1"/>
  <c r="C1205" i="1"/>
  <c r="D1204" i="1"/>
  <c r="C1204" i="1"/>
  <c r="D1203" i="1"/>
  <c r="C1203" i="1"/>
  <c r="G1203" i="1" s="1"/>
  <c r="D1202" i="1"/>
  <c r="H1202" i="1" s="1"/>
  <c r="C1202" i="1"/>
  <c r="H1201" i="1"/>
  <c r="D1201" i="1"/>
  <c r="C1201" i="1"/>
  <c r="G1201" i="1" s="1"/>
  <c r="D1200" i="1"/>
  <c r="C1200" i="1"/>
  <c r="H1199" i="1"/>
  <c r="D1199" i="1"/>
  <c r="C1199" i="1"/>
  <c r="G1199" i="1" s="1"/>
  <c r="H1198" i="1"/>
  <c r="D1198" i="1"/>
  <c r="C1198" i="1"/>
  <c r="D1197" i="1"/>
  <c r="C1197" i="1"/>
  <c r="D1196" i="1"/>
  <c r="C1196" i="1"/>
  <c r="H1195" i="1"/>
  <c r="D1195" i="1"/>
  <c r="C1195" i="1"/>
  <c r="G1195" i="1" s="1"/>
  <c r="D1194" i="1"/>
  <c r="H1194" i="1" s="1"/>
  <c r="C1194" i="1"/>
  <c r="D1193" i="1"/>
  <c r="C1193" i="1"/>
  <c r="G1193" i="1" s="1"/>
  <c r="D1192" i="1"/>
  <c r="C1192" i="1"/>
  <c r="D1191" i="1"/>
  <c r="C1191" i="1"/>
  <c r="G1191" i="1" s="1"/>
  <c r="H1190" i="1"/>
  <c r="D1190" i="1"/>
  <c r="C1190" i="1"/>
  <c r="D1189" i="1"/>
  <c r="H1189" i="1" s="1"/>
  <c r="C1189" i="1"/>
  <c r="D1188" i="1"/>
  <c r="C1188" i="1"/>
  <c r="D1187" i="1"/>
  <c r="C1187" i="1"/>
  <c r="G1187" i="1" s="1"/>
  <c r="D1186" i="1"/>
  <c r="H1186" i="1" s="1"/>
  <c r="C1186" i="1"/>
  <c r="H1185" i="1"/>
  <c r="D1185" i="1"/>
  <c r="C1185" i="1"/>
  <c r="G1185" i="1" s="1"/>
  <c r="D1184" i="1"/>
  <c r="C1184" i="1"/>
  <c r="D1183" i="1"/>
  <c r="H1182" i="1"/>
  <c r="D1182" i="1"/>
  <c r="C1182" i="1"/>
  <c r="D1181" i="1"/>
  <c r="C1181" i="1"/>
  <c r="D1180" i="1"/>
  <c r="C1180" i="1"/>
  <c r="H1179" i="1"/>
  <c r="D1179" i="1"/>
  <c r="C1179" i="1"/>
  <c r="G1179" i="1" s="1"/>
  <c r="D1178" i="1"/>
  <c r="H1178" i="1" s="1"/>
  <c r="C1178" i="1"/>
  <c r="D1177" i="1"/>
  <c r="C1177" i="1"/>
  <c r="G1177" i="1" s="1"/>
  <c r="D1176" i="1"/>
  <c r="G1176" i="1" s="1"/>
  <c r="C1176" i="1"/>
  <c r="G1175" i="1"/>
  <c r="D1175" i="1"/>
  <c r="C1175" i="1"/>
  <c r="H1175" i="1" s="1"/>
  <c r="D1174" i="1"/>
  <c r="C1174" i="1"/>
  <c r="D1173" i="1"/>
  <c r="C1173" i="1"/>
  <c r="H1173" i="1" s="1"/>
  <c r="D1172" i="1"/>
  <c r="G1172" i="1" s="1"/>
  <c r="C1172" i="1"/>
  <c r="G1171" i="1"/>
  <c r="D1171" i="1"/>
  <c r="C1171" i="1"/>
  <c r="H1171" i="1" s="1"/>
  <c r="D1170" i="1"/>
  <c r="C1170" i="1"/>
  <c r="D1169" i="1"/>
  <c r="C1169" i="1"/>
  <c r="H1169" i="1" s="1"/>
  <c r="D1168" i="1"/>
  <c r="G1168" i="1" s="1"/>
  <c r="C1168" i="1"/>
  <c r="G1167" i="1"/>
  <c r="D1167" i="1"/>
  <c r="C1167" i="1"/>
  <c r="H1167" i="1" s="1"/>
  <c r="D1166" i="1"/>
  <c r="C1166" i="1"/>
  <c r="D1165" i="1"/>
  <c r="C1165" i="1"/>
  <c r="H1165" i="1" s="1"/>
  <c r="D1164" i="1"/>
  <c r="G1164" i="1" s="1"/>
  <c r="C1164" i="1"/>
  <c r="G1163" i="1"/>
  <c r="D1163" i="1"/>
  <c r="C1163" i="1"/>
  <c r="H1163" i="1" s="1"/>
  <c r="D1162" i="1"/>
  <c r="C1162" i="1"/>
  <c r="D1161" i="1"/>
  <c r="C1161" i="1"/>
  <c r="H1161" i="1" s="1"/>
  <c r="D1160" i="1"/>
  <c r="G1160" i="1" s="1"/>
  <c r="C1160" i="1"/>
  <c r="G1159" i="1"/>
  <c r="D1159" i="1"/>
  <c r="C1159" i="1"/>
  <c r="H1159" i="1" s="1"/>
  <c r="D1158" i="1"/>
  <c r="C1158" i="1"/>
  <c r="D1157" i="1"/>
  <c r="C1157" i="1"/>
  <c r="H1157" i="1" s="1"/>
  <c r="D1156" i="1"/>
  <c r="G1156" i="1" s="1"/>
  <c r="C1156" i="1"/>
  <c r="D1155" i="1"/>
  <c r="G1155" i="1" s="1"/>
  <c r="C1155" i="1"/>
  <c r="D1154" i="1"/>
  <c r="D1151" i="1"/>
  <c r="G1151" i="1" s="1"/>
  <c r="C1151" i="1"/>
  <c r="D1150" i="1"/>
  <c r="C1150" i="1"/>
  <c r="D1149" i="1"/>
  <c r="C1149" i="1"/>
  <c r="H1149" i="1" s="1"/>
  <c r="D1148" i="1"/>
  <c r="G1148" i="1" s="1"/>
  <c r="C1148" i="1"/>
  <c r="G1147" i="1"/>
  <c r="D1147" i="1"/>
  <c r="C1147" i="1"/>
  <c r="H1147" i="1" s="1"/>
  <c r="D1146" i="1"/>
  <c r="C1146" i="1"/>
  <c r="D1145" i="1"/>
  <c r="C1145" i="1"/>
  <c r="H1145" i="1" s="1"/>
  <c r="D1144" i="1"/>
  <c r="G1144" i="1" s="1"/>
  <c r="C1144" i="1"/>
  <c r="G1143" i="1"/>
  <c r="D1143" i="1"/>
  <c r="C1143" i="1"/>
  <c r="H1143" i="1" s="1"/>
  <c r="D1142" i="1"/>
  <c r="C1142" i="1"/>
  <c r="D1141" i="1"/>
  <c r="C1141" i="1"/>
  <c r="H1141" i="1" s="1"/>
  <c r="D1140" i="1"/>
  <c r="G1140" i="1" s="1"/>
  <c r="C1140" i="1"/>
  <c r="G1139" i="1"/>
  <c r="D1139" i="1"/>
  <c r="C1139" i="1"/>
  <c r="H1139" i="1" s="1"/>
  <c r="D1138" i="1"/>
  <c r="C1138" i="1"/>
  <c r="D1137" i="1"/>
  <c r="C1137" i="1"/>
  <c r="D1136" i="1"/>
  <c r="G1136" i="1" s="1"/>
  <c r="C1136" i="1"/>
  <c r="G1135" i="1"/>
  <c r="D1135" i="1"/>
  <c r="C1135" i="1"/>
  <c r="H1135" i="1" s="1"/>
  <c r="D1134" i="1"/>
  <c r="C1134" i="1"/>
  <c r="D1133" i="1"/>
  <c r="C1133" i="1"/>
  <c r="D1132" i="1"/>
  <c r="G1132" i="1" s="1"/>
  <c r="C1132" i="1"/>
  <c r="G1131" i="1"/>
  <c r="D1131" i="1"/>
  <c r="C1131" i="1"/>
  <c r="H1131" i="1" s="1"/>
  <c r="D1130" i="1"/>
  <c r="C1130" i="1"/>
  <c r="D1129" i="1"/>
  <c r="C1129" i="1"/>
  <c r="D1128" i="1"/>
  <c r="G1128" i="1" s="1"/>
  <c r="C1128" i="1"/>
  <c r="G1127" i="1"/>
  <c r="D1127" i="1"/>
  <c r="C1127" i="1"/>
  <c r="H1127" i="1" s="1"/>
  <c r="D1126" i="1"/>
  <c r="C1126" i="1"/>
  <c r="D1125" i="1"/>
  <c r="C1125" i="1"/>
  <c r="D1124" i="1"/>
  <c r="G1124" i="1" s="1"/>
  <c r="C1124" i="1"/>
  <c r="G1123" i="1"/>
  <c r="D1123" i="1"/>
  <c r="C1123" i="1"/>
  <c r="H1123" i="1" s="1"/>
  <c r="D1122" i="1"/>
  <c r="C1122" i="1"/>
  <c r="D1121" i="1"/>
  <c r="C1121" i="1"/>
  <c r="H1121" i="1" s="1"/>
  <c r="D1120" i="1"/>
  <c r="G1120" i="1" s="1"/>
  <c r="C1120" i="1"/>
  <c r="D1119" i="1"/>
  <c r="C1119" i="1"/>
  <c r="H1119" i="1" s="1"/>
  <c r="D1118" i="1"/>
  <c r="C1118" i="1"/>
  <c r="G1117" i="1"/>
  <c r="D1117" i="1"/>
  <c r="C1117" i="1"/>
  <c r="H1117" i="1" s="1"/>
  <c r="D1116" i="1"/>
  <c r="G1116" i="1" s="1"/>
  <c r="C1116" i="1"/>
  <c r="G1115" i="1"/>
  <c r="D1115" i="1"/>
  <c r="C1115" i="1"/>
  <c r="H1115" i="1" s="1"/>
  <c r="D1114" i="1"/>
  <c r="C1114" i="1"/>
  <c r="D1113" i="1"/>
  <c r="C1113" i="1"/>
  <c r="H1113" i="1" s="1"/>
  <c r="D1112" i="1"/>
  <c r="G1112" i="1" s="1"/>
  <c r="C1112" i="1"/>
  <c r="D1111" i="1"/>
  <c r="C1111" i="1"/>
  <c r="H1111" i="1" s="1"/>
  <c r="D1110" i="1"/>
  <c r="C1110" i="1"/>
  <c r="G1109" i="1"/>
  <c r="D1109" i="1"/>
  <c r="C1109" i="1"/>
  <c r="H1109" i="1" s="1"/>
  <c r="D1108" i="1"/>
  <c r="G1108" i="1" s="1"/>
  <c r="C1108" i="1"/>
  <c r="G1107" i="1"/>
  <c r="D1107" i="1"/>
  <c r="C1107" i="1"/>
  <c r="H1107" i="1" s="1"/>
  <c r="D1106" i="1"/>
  <c r="C1106" i="1"/>
  <c r="D1105" i="1"/>
  <c r="C1105" i="1"/>
  <c r="H1105" i="1" s="1"/>
  <c r="D1104" i="1"/>
  <c r="G1104" i="1" s="1"/>
  <c r="C1104" i="1"/>
  <c r="D1103" i="1"/>
  <c r="C1103" i="1"/>
  <c r="H1103" i="1" s="1"/>
  <c r="D1102" i="1"/>
  <c r="C1102" i="1"/>
  <c r="H1102" i="1" s="1"/>
  <c r="G1101" i="1"/>
  <c r="D1101" i="1"/>
  <c r="C1101" i="1"/>
  <c r="H1101" i="1" s="1"/>
  <c r="G1100" i="1"/>
  <c r="D1100" i="1"/>
  <c r="C1100" i="1"/>
  <c r="H1100" i="1" s="1"/>
  <c r="D1099" i="1"/>
  <c r="C1099" i="1"/>
  <c r="H1099" i="1" s="1"/>
  <c r="D1098" i="1"/>
  <c r="C1098" i="1"/>
  <c r="H1098" i="1" s="1"/>
  <c r="G1097" i="1"/>
  <c r="D1097" i="1"/>
  <c r="C1097" i="1"/>
  <c r="H1097" i="1" s="1"/>
  <c r="D1096" i="1"/>
  <c r="D1095" i="1"/>
  <c r="C1095" i="1"/>
  <c r="H1095" i="1" s="1"/>
  <c r="D1094" i="1"/>
  <c r="C1094" i="1"/>
  <c r="H1094" i="1" s="1"/>
  <c r="G1093" i="1"/>
  <c r="D1093" i="1"/>
  <c r="C1093" i="1"/>
  <c r="H1093" i="1" s="1"/>
  <c r="G1092" i="1"/>
  <c r="D1092" i="1"/>
  <c r="C1092" i="1"/>
  <c r="H1092" i="1" s="1"/>
  <c r="D1091" i="1"/>
  <c r="C1091" i="1"/>
  <c r="H1091" i="1" s="1"/>
  <c r="D1090" i="1"/>
  <c r="C1090" i="1"/>
  <c r="H1090" i="1" s="1"/>
  <c r="G1089" i="1"/>
  <c r="D1089" i="1"/>
  <c r="C1089" i="1"/>
  <c r="H1089" i="1" s="1"/>
  <c r="G1088" i="1"/>
  <c r="D1088" i="1"/>
  <c r="C1088" i="1"/>
  <c r="H1088" i="1" s="1"/>
  <c r="D1087" i="1"/>
  <c r="C1087" i="1"/>
  <c r="H1087" i="1" s="1"/>
  <c r="D1086" i="1"/>
  <c r="C1086" i="1"/>
  <c r="H1086" i="1" s="1"/>
  <c r="G1085" i="1"/>
  <c r="D1085" i="1"/>
  <c r="C1085" i="1"/>
  <c r="H1085" i="1" s="1"/>
  <c r="G1084" i="1"/>
  <c r="D1084" i="1"/>
  <c r="C1084" i="1"/>
  <c r="H1084" i="1" s="1"/>
  <c r="D1083" i="1"/>
  <c r="C1083" i="1"/>
  <c r="H1083" i="1" s="1"/>
  <c r="D1082" i="1"/>
  <c r="C1082" i="1"/>
  <c r="H1082" i="1" s="1"/>
  <c r="G1081" i="1"/>
  <c r="D1081" i="1"/>
  <c r="C1081" i="1"/>
  <c r="H1081" i="1" s="1"/>
  <c r="G1080" i="1"/>
  <c r="D1080" i="1"/>
  <c r="C1080" i="1"/>
  <c r="H1080" i="1" s="1"/>
  <c r="D1079" i="1"/>
  <c r="C1079" i="1"/>
  <c r="H1079" i="1" s="1"/>
  <c r="D1078" i="1"/>
  <c r="C1078" i="1"/>
  <c r="H1078" i="1" s="1"/>
  <c r="G1077" i="1"/>
  <c r="D1077" i="1"/>
  <c r="C1077" i="1"/>
  <c r="H1077" i="1" s="1"/>
  <c r="G1076" i="1"/>
  <c r="D1076" i="1"/>
  <c r="C1076" i="1"/>
  <c r="D1075" i="1"/>
  <c r="C1075" i="1"/>
  <c r="D1074" i="1"/>
  <c r="C1074" i="1"/>
  <c r="H1074" i="1" s="1"/>
  <c r="G1073" i="1"/>
  <c r="D1073" i="1"/>
  <c r="C1073" i="1"/>
  <c r="H1073" i="1" s="1"/>
  <c r="G1072" i="1"/>
  <c r="D1072" i="1"/>
  <c r="C1072" i="1"/>
  <c r="D1071" i="1"/>
  <c r="C1071" i="1"/>
  <c r="D1070" i="1"/>
  <c r="C1070" i="1"/>
  <c r="H1070" i="1" s="1"/>
  <c r="G1069" i="1"/>
  <c r="D1069" i="1"/>
  <c r="C1069" i="1"/>
  <c r="H1069" i="1" s="1"/>
  <c r="G1068" i="1"/>
  <c r="D1068" i="1"/>
  <c r="C1068" i="1"/>
  <c r="D1067" i="1"/>
  <c r="C1067" i="1"/>
  <c r="D1066" i="1"/>
  <c r="C1066" i="1"/>
  <c r="H1066" i="1" s="1"/>
  <c r="C1065" i="1"/>
  <c r="D1064" i="1"/>
  <c r="G1064" i="1" s="1"/>
  <c r="C1064" i="1"/>
  <c r="D1063" i="1"/>
  <c r="C1063" i="1"/>
  <c r="D1062" i="1"/>
  <c r="C1062" i="1"/>
  <c r="H1062" i="1" s="1"/>
  <c r="G1061" i="1"/>
  <c r="D1061" i="1"/>
  <c r="C1061" i="1"/>
  <c r="H1061" i="1" s="1"/>
  <c r="G1060" i="1"/>
  <c r="D1060" i="1"/>
  <c r="C1060" i="1"/>
  <c r="D1059" i="1"/>
  <c r="C1059" i="1"/>
  <c r="D1058" i="1"/>
  <c r="C1058" i="1"/>
  <c r="H1058" i="1" s="1"/>
  <c r="G1057" i="1"/>
  <c r="D1057" i="1"/>
  <c r="C1057" i="1"/>
  <c r="H1057" i="1" s="1"/>
  <c r="D1056" i="1"/>
  <c r="G1056" i="1" s="1"/>
  <c r="C1056" i="1"/>
  <c r="D1055" i="1"/>
  <c r="C1055" i="1"/>
  <c r="D1054" i="1"/>
  <c r="C1054" i="1"/>
  <c r="H1054" i="1" s="1"/>
  <c r="G1053" i="1"/>
  <c r="D1053" i="1"/>
  <c r="C1053" i="1"/>
  <c r="H1053" i="1" s="1"/>
  <c r="G1052" i="1"/>
  <c r="D1052" i="1"/>
  <c r="C1052" i="1"/>
  <c r="D1051" i="1"/>
  <c r="C1051" i="1"/>
  <c r="D1050" i="1"/>
  <c r="C1050" i="1"/>
  <c r="G1049" i="1"/>
  <c r="D1049" i="1"/>
  <c r="C1049" i="1"/>
  <c r="H1049" i="1" s="1"/>
  <c r="G1048" i="1"/>
  <c r="D1048" i="1"/>
  <c r="C1048" i="1"/>
  <c r="D1047" i="1"/>
  <c r="C1047" i="1"/>
  <c r="G1045" i="1"/>
  <c r="D1045" i="1"/>
  <c r="C1045" i="1"/>
  <c r="H1045" i="1" s="1"/>
  <c r="G1044" i="1"/>
  <c r="D1044" i="1"/>
  <c r="C1044" i="1"/>
  <c r="D1043" i="1"/>
  <c r="C1043" i="1"/>
  <c r="D1042" i="1"/>
  <c r="C1042" i="1"/>
  <c r="H1042" i="1" s="1"/>
  <c r="G1041" i="1"/>
  <c r="D1041" i="1"/>
  <c r="C1041" i="1"/>
  <c r="H1041" i="1" s="1"/>
  <c r="G1040" i="1"/>
  <c r="D1040" i="1"/>
  <c r="C1040" i="1"/>
  <c r="D1039" i="1"/>
  <c r="C1039" i="1"/>
  <c r="D1038" i="1"/>
  <c r="C1038" i="1"/>
  <c r="H1038" i="1" s="1"/>
  <c r="G1037" i="1"/>
  <c r="D1037" i="1"/>
  <c r="C1037" i="1"/>
  <c r="H1037" i="1" s="1"/>
  <c r="G1036" i="1"/>
  <c r="D1036" i="1"/>
  <c r="C1036" i="1"/>
  <c r="D1035" i="1"/>
  <c r="C1035" i="1"/>
  <c r="D1034" i="1"/>
  <c r="C1034" i="1"/>
  <c r="D1033" i="1"/>
  <c r="G1033" i="1" s="1"/>
  <c r="C1033" i="1"/>
  <c r="D1032" i="1"/>
  <c r="G1032" i="1" s="1"/>
  <c r="C1032" i="1"/>
  <c r="D1031" i="1"/>
  <c r="C1031" i="1"/>
  <c r="D1030" i="1"/>
  <c r="C1030" i="1"/>
  <c r="G1029" i="1"/>
  <c r="D1029" i="1"/>
  <c r="C1029" i="1"/>
  <c r="H1029" i="1" s="1"/>
  <c r="D1028" i="1"/>
  <c r="G1028" i="1" s="1"/>
  <c r="C1028" i="1"/>
  <c r="D1027" i="1"/>
  <c r="C1027" i="1"/>
  <c r="D1026" i="1"/>
  <c r="C1026" i="1"/>
  <c r="D1025" i="1"/>
  <c r="G1025" i="1" s="1"/>
  <c r="C1025" i="1"/>
  <c r="G1024" i="1"/>
  <c r="D1024" i="1"/>
  <c r="C1024" i="1"/>
  <c r="D1023" i="1"/>
  <c r="C1023" i="1"/>
  <c r="D1022" i="1"/>
  <c r="C1022" i="1"/>
  <c r="H1022" i="1" s="1"/>
  <c r="G1021" i="1"/>
  <c r="D1021" i="1"/>
  <c r="C1021" i="1"/>
  <c r="H1021" i="1" s="1"/>
  <c r="G1020" i="1"/>
  <c r="D1020" i="1"/>
  <c r="C1020" i="1"/>
  <c r="D1019" i="1"/>
  <c r="C1019" i="1"/>
  <c r="D1018" i="1"/>
  <c r="C1018" i="1"/>
  <c r="G1017" i="1"/>
  <c r="D1017" i="1"/>
  <c r="C1017" i="1"/>
  <c r="H1017" i="1" s="1"/>
  <c r="G1016" i="1"/>
  <c r="D1016" i="1"/>
  <c r="C1016" i="1"/>
  <c r="D1015" i="1"/>
  <c r="C1015" i="1"/>
  <c r="D1014" i="1"/>
  <c r="C1014" i="1"/>
  <c r="D1013" i="1"/>
  <c r="G1013" i="1" s="1"/>
  <c r="C1013" i="1"/>
  <c r="H1013" i="1" s="1"/>
  <c r="D1012" i="1"/>
  <c r="G1012" i="1" s="1"/>
  <c r="C1012" i="1"/>
  <c r="D1011" i="1"/>
  <c r="C1011" i="1"/>
  <c r="D1010" i="1"/>
  <c r="C1010" i="1"/>
  <c r="H1010" i="1" s="1"/>
  <c r="G1009" i="1"/>
  <c r="D1009" i="1"/>
  <c r="C1009" i="1"/>
  <c r="H1009" i="1" s="1"/>
  <c r="D1008" i="1"/>
  <c r="G1008" i="1" s="1"/>
  <c r="C1008" i="1"/>
  <c r="D1007" i="1"/>
  <c r="G1007" i="1" s="1"/>
  <c r="C1007" i="1"/>
  <c r="D1006" i="1"/>
  <c r="C1006" i="1"/>
  <c r="D1005" i="1"/>
  <c r="C1005" i="1"/>
  <c r="H1005" i="1" s="1"/>
  <c r="D1004" i="1"/>
  <c r="G1004" i="1" s="1"/>
  <c r="C1004" i="1"/>
  <c r="D1003" i="1"/>
  <c r="G1003" i="1" s="1"/>
  <c r="C1003" i="1"/>
  <c r="D1002" i="1"/>
  <c r="C1002" i="1"/>
  <c r="D1001" i="1"/>
  <c r="C1001" i="1"/>
  <c r="G1000" i="1"/>
  <c r="D1000" i="1"/>
  <c r="C1000" i="1"/>
  <c r="D999" i="1"/>
  <c r="G999" i="1" s="1"/>
  <c r="C999" i="1"/>
  <c r="D998" i="1"/>
  <c r="C998" i="1"/>
  <c r="D997" i="1"/>
  <c r="C997" i="1"/>
  <c r="G996" i="1"/>
  <c r="D996" i="1"/>
  <c r="C996" i="1"/>
  <c r="D995" i="1"/>
  <c r="G995" i="1" s="1"/>
  <c r="C995" i="1"/>
  <c r="D994" i="1"/>
  <c r="C994" i="1"/>
  <c r="H994" i="1" s="1"/>
  <c r="D993" i="1"/>
  <c r="C993" i="1"/>
  <c r="H993" i="1" s="1"/>
  <c r="G992" i="1"/>
  <c r="D992" i="1"/>
  <c r="C992" i="1"/>
  <c r="D991" i="1"/>
  <c r="G991" i="1" s="1"/>
  <c r="C991" i="1"/>
  <c r="D989" i="1"/>
  <c r="C989" i="1"/>
  <c r="D988" i="1"/>
  <c r="G988" i="1" s="1"/>
  <c r="C988" i="1"/>
  <c r="D987" i="1"/>
  <c r="G987" i="1" s="1"/>
  <c r="C987" i="1"/>
  <c r="D986" i="1"/>
  <c r="C986" i="1"/>
  <c r="H986"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D749" i="1"/>
  <c r="H749" i="1" s="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5" i="1"/>
  <c r="H645" i="1" s="1"/>
  <c r="C645" i="1"/>
  <c r="D644" i="1"/>
  <c r="H644" i="1" s="1"/>
  <c r="C644" i="1"/>
  <c r="D643" i="1"/>
  <c r="H643" i="1" s="1"/>
  <c r="C643" i="1"/>
  <c r="D642" i="1"/>
  <c r="H642" i="1" s="1"/>
  <c r="C642" i="1"/>
  <c r="D641" i="1"/>
  <c r="H641" i="1" s="1"/>
  <c r="C641" i="1"/>
  <c r="C638"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G412" i="1" s="1"/>
  <c r="C412" i="1"/>
  <c r="C411" i="1"/>
  <c r="D406" i="1"/>
  <c r="G406" i="1" s="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H291" i="1" s="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8" i="1" s="1"/>
  <c r="C258" i="1"/>
  <c r="H257" i="1"/>
  <c r="G257" i="1"/>
  <c r="D257" i="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H186" i="1"/>
  <c r="G186" i="1"/>
  <c r="D186" i="1"/>
  <c r="C186" i="1"/>
  <c r="H185" i="1"/>
  <c r="G185" i="1"/>
  <c r="D185" i="1"/>
  <c r="C185" i="1"/>
  <c r="H184" i="1"/>
  <c r="D184" i="1"/>
  <c r="G184" i="1" s="1"/>
  <c r="C184" i="1"/>
  <c r="H183" i="1"/>
  <c r="G183" i="1"/>
  <c r="D183" i="1"/>
  <c r="C183" i="1"/>
  <c r="H182" i="1"/>
  <c r="G182" i="1"/>
  <c r="D182" i="1"/>
  <c r="C182" i="1"/>
  <c r="D181" i="1"/>
  <c r="H181" i="1" s="1"/>
  <c r="C181" i="1"/>
  <c r="H180" i="1"/>
  <c r="G180" i="1"/>
  <c r="D180" i="1"/>
  <c r="C180" i="1"/>
  <c r="D179" i="1"/>
  <c r="H179" i="1" s="1"/>
  <c r="C179" i="1"/>
  <c r="D178" i="1"/>
  <c r="H178" i="1" s="1"/>
  <c r="C178" i="1"/>
  <c r="D177" i="1"/>
  <c r="H177" i="1" s="1"/>
  <c r="C177" i="1"/>
  <c r="H176" i="1"/>
  <c r="D176" i="1"/>
  <c r="G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H168" i="1"/>
  <c r="G168" i="1"/>
  <c r="D168" i="1"/>
  <c r="C168" i="1"/>
  <c r="D167" i="1"/>
  <c r="H167" i="1" s="1"/>
  <c r="C167" i="1"/>
  <c r="D166" i="1"/>
  <c r="H166" i="1" s="1"/>
  <c r="C166" i="1"/>
  <c r="D165" i="1"/>
  <c r="H165" i="1" s="1"/>
  <c r="C165" i="1"/>
  <c r="H164" i="1"/>
  <c r="G164" i="1"/>
  <c r="D164" i="1"/>
  <c r="C164" i="1"/>
  <c r="D163" i="1"/>
  <c r="H163" i="1" s="1"/>
  <c r="C163" i="1"/>
  <c r="H162" i="1"/>
  <c r="G162" i="1"/>
  <c r="D162" i="1"/>
  <c r="C162" i="1"/>
  <c r="D161" i="1"/>
  <c r="H161" i="1" s="1"/>
  <c r="C161" i="1"/>
  <c r="D160" i="1"/>
  <c r="H160" i="1" s="1"/>
  <c r="C160" i="1"/>
  <c r="C159"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D130" i="1"/>
  <c r="G130" i="1" s="1"/>
  <c r="C130" i="1"/>
  <c r="D128" i="1"/>
  <c r="C128" i="1"/>
  <c r="H128" i="1" s="1"/>
  <c r="D127" i="1"/>
  <c r="C127" i="1"/>
  <c r="H127" i="1" s="1"/>
  <c r="D126" i="1"/>
  <c r="C126" i="1"/>
  <c r="H126" i="1" s="1"/>
  <c r="D125" i="1"/>
  <c r="C125" i="1"/>
  <c r="D124" i="1"/>
  <c r="C124" i="1"/>
  <c r="D123" i="1"/>
  <c r="C123" i="1"/>
  <c r="D122" i="1"/>
  <c r="C122" i="1"/>
  <c r="H122" i="1" s="1"/>
  <c r="D121" i="1"/>
  <c r="C121" i="1"/>
  <c r="C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G50" i="1"/>
  <c r="D50" i="1"/>
  <c r="H50" i="1" s="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2" i="9" l="1"/>
  <c r="B32" i="9" s="1"/>
  <c r="D24" i="8"/>
  <c r="C1499" i="1" s="1"/>
  <c r="H1499" i="1" s="1"/>
  <c r="G1511" i="1"/>
  <c r="G1515" i="1"/>
  <c r="G1504" i="1"/>
  <c r="G1499" i="1"/>
  <c r="G1503" i="1"/>
  <c r="H1501" i="1"/>
  <c r="H30" i="3"/>
  <c r="C1453" i="1"/>
  <c r="D5" i="7"/>
  <c r="C1436" i="1" s="1"/>
  <c r="J1456" i="1"/>
  <c r="H1453" i="1"/>
  <c r="G1491" i="1"/>
  <c r="H1483" i="1"/>
  <c r="G1483" i="1"/>
  <c r="H1484" i="1"/>
  <c r="D6" i="8"/>
  <c r="H406" i="1"/>
  <c r="H632" i="1"/>
  <c r="G291" i="1"/>
  <c r="G413" i="1"/>
  <c r="E141" i="6"/>
  <c r="G289" i="1"/>
  <c r="E33" i="9"/>
  <c r="B33" i="9" s="1"/>
  <c r="F217" i="9"/>
  <c r="B217" i="9" s="1"/>
  <c r="E288" i="9"/>
  <c r="B288" i="9" s="1"/>
  <c r="D1223" i="1"/>
  <c r="H1223" i="1" s="1"/>
  <c r="G1211" i="1"/>
  <c r="E293" i="9"/>
  <c r="B293" i="9" s="1"/>
  <c r="H1155" i="1"/>
  <c r="H1151" i="1"/>
  <c r="E292" i="9"/>
  <c r="B292" i="9" s="1"/>
  <c r="E286" i="9"/>
  <c r="B286" i="9" s="1"/>
  <c r="H1050" i="1"/>
  <c r="H1034" i="1"/>
  <c r="H1033" i="1"/>
  <c r="H1030" i="1"/>
  <c r="H1026" i="1"/>
  <c r="H1025" i="1"/>
  <c r="H1018" i="1"/>
  <c r="H1014" i="1"/>
  <c r="H1006" i="1"/>
  <c r="H1002" i="1"/>
  <c r="H1001" i="1"/>
  <c r="E12" i="5"/>
  <c r="D990" i="1" s="1"/>
  <c r="H997" i="1"/>
  <c r="H998" i="1"/>
  <c r="H989" i="1"/>
  <c r="G749" i="1"/>
  <c r="B275" i="9"/>
  <c r="G644" i="1"/>
  <c r="G643" i="1"/>
  <c r="G642" i="1"/>
  <c r="G645" i="1"/>
  <c r="G641" i="1"/>
  <c r="H411" i="1"/>
  <c r="G411" i="1"/>
  <c r="G397" i="1"/>
  <c r="G398" i="1"/>
  <c r="F383" i="4"/>
  <c r="G378" i="1"/>
  <c r="G379" i="1"/>
  <c r="D364" i="1"/>
  <c r="H364" i="1" s="1"/>
  <c r="G371" i="1"/>
  <c r="G364" i="1"/>
  <c r="G365" i="1"/>
  <c r="E363" i="4"/>
  <c r="D358" i="1" s="1"/>
  <c r="G288" i="1"/>
  <c r="H412" i="1"/>
  <c r="E644" i="4"/>
  <c r="D638" i="1" s="1"/>
  <c r="G292" i="1"/>
  <c r="G255" i="1"/>
  <c r="G258" i="1"/>
  <c r="E252" i="4"/>
  <c r="D248" i="1" s="1"/>
  <c r="E57" i="9"/>
  <c r="B57" i="9" s="1"/>
  <c r="F225" i="9"/>
  <c r="B225" i="9" s="1"/>
  <c r="G206" i="1"/>
  <c r="G207" i="1"/>
  <c r="G191" i="1"/>
  <c r="G189" i="1"/>
  <c r="G188" i="1"/>
  <c r="G187" i="1"/>
  <c r="F188" i="4"/>
  <c r="F223" i="9"/>
  <c r="B223" i="9" s="1"/>
  <c r="E45" i="9"/>
  <c r="B45" i="9" s="1"/>
  <c r="G181" i="1"/>
  <c r="G179" i="1"/>
  <c r="F219" i="9"/>
  <c r="B219" i="9" s="1"/>
  <c r="G178" i="1"/>
  <c r="E42" i="9"/>
  <c r="B42" i="9" s="1"/>
  <c r="G177" i="1"/>
  <c r="G175" i="1"/>
  <c r="F177" i="4"/>
  <c r="G173" i="1"/>
  <c r="G174" i="1"/>
  <c r="G170" i="1"/>
  <c r="G169" i="1"/>
  <c r="G167" i="1"/>
  <c r="G165" i="1"/>
  <c r="G166" i="1"/>
  <c r="G163" i="1"/>
  <c r="E41" i="9"/>
  <c r="B41" i="9" s="1"/>
  <c r="G160" i="1"/>
  <c r="G161" i="1"/>
  <c r="G155" i="1"/>
  <c r="G157" i="1"/>
  <c r="G148" i="1"/>
  <c r="G149" i="1"/>
  <c r="G150" i="1"/>
  <c r="G79" i="1"/>
  <c r="G81" i="1"/>
  <c r="H130" i="1"/>
  <c r="H131" i="1"/>
  <c r="F134" i="4"/>
  <c r="H125" i="1"/>
  <c r="H124" i="1"/>
  <c r="H121" i="1"/>
  <c r="H123" i="1"/>
  <c r="E34" i="9"/>
  <c r="B34" i="9" s="1"/>
  <c r="F74" i="4"/>
  <c r="E30" i="9"/>
  <c r="B30" i="9" s="1"/>
  <c r="G53" i="1"/>
  <c r="E27" i="9"/>
  <c r="B27" i="9" s="1"/>
  <c r="F215" i="9"/>
  <c r="B215" i="9" s="1"/>
  <c r="E296" i="9"/>
  <c r="B296" i="9" s="1"/>
  <c r="E303" i="9"/>
  <c r="B303" i="9" s="1"/>
  <c r="H103" i="1"/>
  <c r="H104" i="1"/>
  <c r="H105" i="1"/>
  <c r="H106" i="1"/>
  <c r="H107" i="1"/>
  <c r="H108" i="1"/>
  <c r="H109" i="1"/>
  <c r="H110" i="1"/>
  <c r="H111" i="1"/>
  <c r="H112" i="1"/>
  <c r="H113" i="1"/>
  <c r="H114" i="1"/>
  <c r="H115" i="1"/>
  <c r="H116" i="1"/>
  <c r="H117" i="1"/>
  <c r="H118" i="1"/>
  <c r="H119" i="1"/>
  <c r="G122" i="1"/>
  <c r="G124" i="1"/>
  <c r="G126" i="1"/>
  <c r="G128" i="1"/>
  <c r="G121" i="1"/>
  <c r="G123" i="1"/>
  <c r="G125" i="1"/>
  <c r="G127"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G1066" i="1"/>
  <c r="H1068" i="1"/>
  <c r="G1070" i="1"/>
  <c r="H1072" i="1"/>
  <c r="G1074" i="1"/>
  <c r="H1076" i="1"/>
  <c r="G1078" i="1"/>
  <c r="G1082" i="1"/>
  <c r="G1086" i="1"/>
  <c r="G1090" i="1"/>
  <c r="G1094" i="1"/>
  <c r="G1098" i="1"/>
  <c r="G1102" i="1"/>
  <c r="G1105" i="1"/>
  <c r="G1113" i="1"/>
  <c r="G1121" i="1"/>
  <c r="H1125" i="1"/>
  <c r="G1125" i="1"/>
  <c r="H987" i="1"/>
  <c r="G989" i="1"/>
  <c r="H991" i="1"/>
  <c r="G993" i="1"/>
  <c r="H995" i="1"/>
  <c r="G997" i="1"/>
  <c r="H999" i="1"/>
  <c r="G1001" i="1"/>
  <c r="H1003" i="1"/>
  <c r="G1005" i="1"/>
  <c r="H1007" i="1"/>
  <c r="H1011" i="1"/>
  <c r="H1015" i="1"/>
  <c r="H1019" i="1"/>
  <c r="H1023" i="1"/>
  <c r="H1027" i="1"/>
  <c r="H1031" i="1"/>
  <c r="H1035" i="1"/>
  <c r="H1039" i="1"/>
  <c r="H1043" i="1"/>
  <c r="H1047" i="1"/>
  <c r="H1051" i="1"/>
  <c r="H1055" i="1"/>
  <c r="H1059" i="1"/>
  <c r="H1063" i="1"/>
  <c r="H1067" i="1"/>
  <c r="H1071" i="1"/>
  <c r="H1075" i="1"/>
  <c r="H1129" i="1"/>
  <c r="G1129" i="1"/>
  <c r="H1133" i="1"/>
  <c r="G1133" i="1"/>
  <c r="G1011"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11" i="1"/>
  <c r="G1119" i="1"/>
  <c r="H1137" i="1"/>
  <c r="G1137" i="1"/>
  <c r="G1141" i="1"/>
  <c r="G1145" i="1"/>
  <c r="G1149" i="1"/>
  <c r="G1157" i="1"/>
  <c r="G1161" i="1"/>
  <c r="G1165" i="1"/>
  <c r="G1169" i="1"/>
  <c r="G1173" i="1"/>
  <c r="H1177" i="1"/>
  <c r="H1187" i="1"/>
  <c r="G1192" i="1"/>
  <c r="H1192" i="1"/>
  <c r="H1193" i="1"/>
  <c r="H1203" i="1"/>
  <c r="G1208" i="1"/>
  <c r="H1208" i="1"/>
  <c r="H1209" i="1"/>
  <c r="G1216" i="1"/>
  <c r="H1216" i="1"/>
  <c r="H1217" i="1"/>
  <c r="G1224" i="1"/>
  <c r="H1224" i="1"/>
  <c r="G1229" i="1"/>
  <c r="H1229" i="1"/>
  <c r="G1232" i="1"/>
  <c r="H1232"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H1106" i="1"/>
  <c r="H1110" i="1"/>
  <c r="H1114" i="1"/>
  <c r="H1118" i="1"/>
  <c r="H1122" i="1"/>
  <c r="H1126" i="1"/>
  <c r="H1130" i="1"/>
  <c r="H1134" i="1"/>
  <c r="H1138" i="1"/>
  <c r="H1142" i="1"/>
  <c r="H1146" i="1"/>
  <c r="H1150" i="1"/>
  <c r="H1158" i="1"/>
  <c r="H1162" i="1"/>
  <c r="H1166" i="1"/>
  <c r="H1170" i="1"/>
  <c r="H1174" i="1"/>
  <c r="G1181" i="1"/>
  <c r="G1188" i="1"/>
  <c r="H1188" i="1"/>
  <c r="G1197" i="1"/>
  <c r="G1204" i="1"/>
  <c r="H1204" i="1"/>
  <c r="G1213" i="1"/>
  <c r="G1221" i="1"/>
  <c r="H1221" i="1"/>
  <c r="G1184" i="1"/>
  <c r="H1184" i="1"/>
  <c r="G1200" i="1"/>
  <c r="H1200" i="1"/>
  <c r="G1225" i="1"/>
  <c r="H1225" i="1"/>
  <c r="G1228" i="1"/>
  <c r="H1228" i="1"/>
  <c r="G1233" i="1"/>
  <c r="H1233"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H1104" i="1"/>
  <c r="G1106" i="1"/>
  <c r="H1108" i="1"/>
  <c r="G1110" i="1"/>
  <c r="H1112" i="1"/>
  <c r="G1114" i="1"/>
  <c r="H1116" i="1"/>
  <c r="G1118" i="1"/>
  <c r="H1120" i="1"/>
  <c r="G1122" i="1"/>
  <c r="H1124" i="1"/>
  <c r="G1126"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80" i="1"/>
  <c r="H1180" i="1"/>
  <c r="H1181" i="1"/>
  <c r="G1189" i="1"/>
  <c r="H1191" i="1"/>
  <c r="G1196" i="1"/>
  <c r="H1196" i="1"/>
  <c r="H1197" i="1"/>
  <c r="G1205" i="1"/>
  <c r="H1207" i="1"/>
  <c r="G1212" i="1"/>
  <c r="H1212" i="1"/>
  <c r="H1213" i="1"/>
  <c r="G1220" i="1"/>
  <c r="H1220" i="1"/>
  <c r="H1297" i="1"/>
  <c r="G1299" i="1"/>
  <c r="H1301" i="1"/>
  <c r="H1305" i="1"/>
  <c r="H1309" i="1"/>
  <c r="H1313" i="1"/>
  <c r="H1317" i="1"/>
  <c r="H1321" i="1"/>
  <c r="H1325" i="1"/>
  <c r="H1333" i="1"/>
  <c r="H1337" i="1"/>
  <c r="H1341" i="1"/>
  <c r="H1345" i="1"/>
  <c r="H1349" i="1"/>
  <c r="H1353" i="1"/>
  <c r="H1357" i="1"/>
  <c r="H1361" i="1"/>
  <c r="H1365" i="1"/>
  <c r="H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8" i="1"/>
  <c r="G1438" i="1"/>
  <c r="H1441" i="1"/>
  <c r="G1441" i="1"/>
  <c r="I1441" i="1" s="1"/>
  <c r="J1441" i="1"/>
  <c r="H1445" i="1"/>
  <c r="G1445" i="1"/>
  <c r="H1487" i="1"/>
  <c r="G1487" i="1"/>
  <c r="H1534" i="1"/>
  <c r="G1534" i="1"/>
  <c r="H1550" i="1"/>
  <c r="G1550" i="1"/>
  <c r="H1562" i="1"/>
  <c r="G1562" i="1"/>
  <c r="H1579" i="1"/>
  <c r="G1579" i="1"/>
  <c r="G1178" i="1"/>
  <c r="G1182" i="1"/>
  <c r="G1186" i="1"/>
  <c r="G1190" i="1"/>
  <c r="G1194" i="1"/>
  <c r="G1198" i="1"/>
  <c r="G1202" i="1"/>
  <c r="G1206" i="1"/>
  <c r="G1210" i="1"/>
  <c r="G1218" i="1"/>
  <c r="G1226" i="1"/>
  <c r="G1230" i="1"/>
  <c r="G1234" i="1"/>
  <c r="G1238" i="1"/>
  <c r="G1242" i="1"/>
  <c r="G1246" i="1"/>
  <c r="G1250" i="1"/>
  <c r="G1254" i="1"/>
  <c r="G1258" i="1"/>
  <c r="G1262" i="1"/>
  <c r="G1266" i="1"/>
  <c r="G1270" i="1"/>
  <c r="G1274" i="1"/>
  <c r="G1278" i="1"/>
  <c r="G1282" i="1"/>
  <c r="H1284" i="1"/>
  <c r="G1286" i="1"/>
  <c r="H1288" i="1"/>
  <c r="G1290" i="1"/>
  <c r="H1292" i="1"/>
  <c r="G1294" i="1"/>
  <c r="H1296" i="1"/>
  <c r="H1300" i="1"/>
  <c r="H1304" i="1"/>
  <c r="H1308" i="1"/>
  <c r="H1312" i="1"/>
  <c r="H1316" i="1"/>
  <c r="H1320" i="1"/>
  <c r="H1324" i="1"/>
  <c r="H1328" i="1"/>
  <c r="H1332" i="1"/>
  <c r="H1336" i="1"/>
  <c r="H1340" i="1"/>
  <c r="H1344" i="1"/>
  <c r="H1348" i="1"/>
  <c r="H1352" i="1"/>
  <c r="H1356" i="1"/>
  <c r="H1360" i="1"/>
  <c r="H1364" i="1"/>
  <c r="H1368" i="1"/>
  <c r="I1446" i="1"/>
  <c r="H1451" i="1"/>
  <c r="I1456" i="1"/>
  <c r="H1461" i="1"/>
  <c r="H1466" i="1"/>
  <c r="I1471" i="1"/>
  <c r="H1477" i="1"/>
  <c r="G1485" i="1"/>
  <c r="H1485" i="1"/>
  <c r="G1493" i="1"/>
  <c r="H1493" i="1"/>
  <c r="H1530" i="1"/>
  <c r="G1530" i="1"/>
  <c r="H1546" i="1"/>
  <c r="G1546" i="1"/>
  <c r="H1558" i="1"/>
  <c r="G1558" i="1"/>
  <c r="H1574" i="1"/>
  <c r="G1574" i="1"/>
  <c r="H1555" i="1"/>
  <c r="G1555" i="1"/>
  <c r="G1285" i="1"/>
  <c r="G1289" i="1"/>
  <c r="G1293"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J1439" i="1"/>
  <c r="H1443" i="1"/>
  <c r="G1443" i="1"/>
  <c r="I1443" i="1" s="1"/>
  <c r="J1443" i="1"/>
  <c r="J1445" i="1"/>
  <c r="H1449" i="1"/>
  <c r="I1452" i="1"/>
  <c r="H1454" i="1"/>
  <c r="H1459" i="1"/>
  <c r="H1464" i="1"/>
  <c r="I1467" i="1"/>
  <c r="H1474" i="1"/>
  <c r="I1478" i="1"/>
  <c r="H1490" i="1"/>
  <c r="G1490" i="1"/>
  <c r="H1526" i="1"/>
  <c r="G1526" i="1"/>
  <c r="H1542" i="1"/>
  <c r="G1542" i="1"/>
  <c r="H1570" i="1"/>
  <c r="G1570" i="1"/>
  <c r="I1444" i="1"/>
  <c r="H1538" i="1"/>
  <c r="G1538" i="1"/>
  <c r="H1554" i="1"/>
  <c r="G1554" i="1"/>
  <c r="H1566" i="1"/>
  <c r="G1566" i="1"/>
  <c r="F37" i="4"/>
  <c r="D7" i="4"/>
  <c r="I28" i="3"/>
  <c r="D1435" i="1"/>
  <c r="F535" i="4"/>
  <c r="D529" i="4"/>
  <c r="G310" i="9"/>
  <c r="E310" i="9" s="1"/>
  <c r="B310" i="9" s="1"/>
  <c r="F190" i="5"/>
  <c r="H1440" i="1"/>
  <c r="I1440" i="1" s="1"/>
  <c r="H1442" i="1"/>
  <c r="I1442" i="1" s="1"/>
  <c r="H1444" i="1"/>
  <c r="G1447" i="1"/>
  <c r="I1447" i="1" s="1"/>
  <c r="G1449" i="1"/>
  <c r="I1449" i="1" s="1"/>
  <c r="G1451" i="1"/>
  <c r="I1451" i="1" s="1"/>
  <c r="G1453" i="1"/>
  <c r="G1454" i="1"/>
  <c r="G1455" i="1"/>
  <c r="I1455" i="1" s="1"/>
  <c r="G1457" i="1"/>
  <c r="I1457" i="1" s="1"/>
  <c r="G1459" i="1"/>
  <c r="G1461" i="1"/>
  <c r="G1462" i="1"/>
  <c r="I1462" i="1" s="1"/>
  <c r="G1464" i="1"/>
  <c r="I1464" i="1" s="1"/>
  <c r="G1466" i="1"/>
  <c r="I1466" i="1" s="1"/>
  <c r="G1468" i="1"/>
  <c r="I1468" i="1" s="1"/>
  <c r="G1472" i="1"/>
  <c r="I1472" i="1" s="1"/>
  <c r="G1474" i="1"/>
  <c r="I1474" i="1" s="1"/>
  <c r="G1477" i="1"/>
  <c r="I1477" i="1" s="1"/>
  <c r="G1479" i="1"/>
  <c r="I1479" i="1" s="1"/>
  <c r="H1522" i="1"/>
  <c r="G1522" i="1"/>
  <c r="I36" i="3"/>
  <c r="F83" i="4"/>
  <c r="D82" i="4"/>
  <c r="F107" i="4"/>
  <c r="D106" i="4"/>
  <c r="D643" i="4"/>
  <c r="F416" i="4"/>
  <c r="D421" i="4"/>
  <c r="D515" i="4"/>
  <c r="D12" i="5"/>
  <c r="F45" i="5"/>
  <c r="H290" i="9"/>
  <c r="E87" i="5"/>
  <c r="D1065" i="1" s="1"/>
  <c r="G1065" i="1" s="1"/>
  <c r="F119" i="5"/>
  <c r="D118" i="5"/>
  <c r="D177" i="5"/>
  <c r="F180" i="5"/>
  <c r="H27" i="3"/>
  <c r="F114" i="6"/>
  <c r="H29" i="3"/>
  <c r="G1480" i="1"/>
  <c r="H1494" i="1"/>
  <c r="G1494" i="1"/>
  <c r="H1498" i="1"/>
  <c r="G1498" i="1"/>
  <c r="H1502" i="1"/>
  <c r="G1502" i="1"/>
  <c r="H1506" i="1"/>
  <c r="G1506" i="1"/>
  <c r="H1510" i="1"/>
  <c r="G1510" i="1"/>
  <c r="H1514" i="1"/>
  <c r="G1514" i="1"/>
  <c r="G1527" i="1"/>
  <c r="G1531" i="1"/>
  <c r="G1535" i="1"/>
  <c r="G1539" i="1"/>
  <c r="G1543" i="1"/>
  <c r="G1547" i="1"/>
  <c r="G1551" i="1"/>
  <c r="G1559" i="1"/>
  <c r="G1563" i="1"/>
  <c r="G1567" i="1"/>
  <c r="G1571" i="1"/>
  <c r="G1575" i="1"/>
  <c r="E82" i="4"/>
  <c r="D78" i="1" s="1"/>
  <c r="E106" i="4"/>
  <c r="D102" i="1" s="1"/>
  <c r="E124" i="4"/>
  <c r="D120" i="1" s="1"/>
  <c r="H120" i="1" s="1"/>
  <c r="G21" i="9"/>
  <c r="H21" i="9"/>
  <c r="F152" i="4"/>
  <c r="F164" i="4"/>
  <c r="E163" i="4"/>
  <c r="D159" i="1" s="1"/>
  <c r="E196" i="4"/>
  <c r="D192" i="1" s="1"/>
  <c r="F225" i="4"/>
  <c r="D224" i="4"/>
  <c r="D299" i="4"/>
  <c r="F304" i="4"/>
  <c r="F312" i="4"/>
  <c r="D311" i="4"/>
  <c r="E643" i="4"/>
  <c r="D637" i="1" s="1"/>
  <c r="F485" i="4"/>
  <c r="D484" i="4"/>
  <c r="D625" i="4"/>
  <c r="H308" i="9"/>
  <c r="E176" i="5"/>
  <c r="F246" i="5"/>
  <c r="D245" i="5"/>
  <c r="D237" i="5" s="1"/>
  <c r="H1578" i="1"/>
  <c r="G1578" i="1"/>
  <c r="F51" i="4"/>
  <c r="D50" i="4"/>
  <c r="F253" i="4"/>
  <c r="D252" i="4"/>
  <c r="E298" i="4"/>
  <c r="D351" i="4"/>
  <c r="F356" i="4"/>
  <c r="F364" i="4"/>
  <c r="D363" i="4"/>
  <c r="E420" i="4"/>
  <c r="E636" i="4" s="1"/>
  <c r="D630" i="1" s="1"/>
  <c r="F473" i="4"/>
  <c r="D472" i="4"/>
  <c r="D580" i="4"/>
  <c r="F599" i="4"/>
  <c r="D593" i="4"/>
  <c r="F56" i="5"/>
  <c r="F78" i="5"/>
  <c r="D68" i="5"/>
  <c r="F87" i="5"/>
  <c r="F239" i="5"/>
  <c r="E238" i="5"/>
  <c r="F238" i="5" s="1"/>
  <c r="F5" i="6"/>
  <c r="H24" i="3"/>
  <c r="F88" i="5"/>
  <c r="D133" i="4"/>
  <c r="D215" i="4"/>
  <c r="D263" i="4"/>
  <c r="D459" i="4"/>
  <c r="E291" i="9"/>
  <c r="B291" i="9" s="1"/>
  <c r="D206" i="5"/>
  <c r="D49" i="8"/>
  <c r="C1524" i="1" s="1"/>
  <c r="D196" i="4"/>
  <c r="F522" i="4"/>
  <c r="E290" i="9"/>
  <c r="B290" i="9" s="1"/>
  <c r="D35" i="6"/>
  <c r="D141" i="6" s="1"/>
  <c r="F90" i="6"/>
  <c r="E5" i="7"/>
  <c r="G316" i="9" s="1"/>
  <c r="E316" i="9" s="1"/>
  <c r="E25" i="9"/>
  <c r="B25" i="9" s="1"/>
  <c r="B35" i="9"/>
  <c r="B43" i="9"/>
  <c r="B51" i="9"/>
  <c r="B59" i="9"/>
  <c r="B67" i="9"/>
  <c r="B75" i="9"/>
  <c r="E128" i="9"/>
  <c r="B128" i="9" s="1"/>
  <c r="E136" i="9"/>
  <c r="B136" i="9" s="1"/>
  <c r="E148" i="9"/>
  <c r="B148" i="9" s="1"/>
  <c r="B126" i="9"/>
  <c r="B134" i="9"/>
  <c r="B142" i="9"/>
  <c r="B146" i="9"/>
  <c r="B154" i="9"/>
  <c r="G161" i="9"/>
  <c r="E161" i="9" s="1"/>
  <c r="B161" i="9" s="1"/>
  <c r="G163" i="9"/>
  <c r="E163" i="9" s="1"/>
  <c r="B163"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8" i="9"/>
  <c r="E188" i="9" s="1"/>
  <c r="B188" i="9" s="1"/>
  <c r="G166" i="9"/>
  <c r="H165" i="9"/>
  <c r="E165" i="9" s="1"/>
  <c r="B165" i="9" s="1"/>
  <c r="G192" i="9"/>
  <c r="E192" i="9" s="1"/>
  <c r="B192" i="9" s="1"/>
  <c r="G190" i="9"/>
  <c r="E190" i="9" s="1"/>
  <c r="B190"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2" i="9"/>
  <c r="B82" i="9" s="1"/>
  <c r="E86" i="9"/>
  <c r="B86" i="9" s="1"/>
  <c r="E90" i="9"/>
  <c r="B90" i="9" s="1"/>
  <c r="E94" i="9"/>
  <c r="B94" i="9" s="1"/>
  <c r="E98" i="9"/>
  <c r="B98" i="9" s="1"/>
  <c r="E102" i="9"/>
  <c r="B102" i="9" s="1"/>
  <c r="E106" i="9"/>
  <c r="B106" i="9" s="1"/>
  <c r="E110" i="9"/>
  <c r="B110" i="9" s="1"/>
  <c r="E114" i="9"/>
  <c r="B114" i="9" s="1"/>
  <c r="E118" i="9"/>
  <c r="B118" i="9" s="1"/>
  <c r="E124" i="9"/>
  <c r="B124" i="9" s="1"/>
  <c r="E132" i="9"/>
  <c r="B132" i="9" s="1"/>
  <c r="E140" i="9"/>
  <c r="B140" i="9" s="1"/>
  <c r="E144" i="9"/>
  <c r="B144" i="9" s="1"/>
  <c r="E152" i="9"/>
  <c r="B152" i="9" s="1"/>
  <c r="B221" i="9"/>
  <c r="B237" i="9"/>
  <c r="B245" i="9"/>
  <c r="F214" i="9"/>
  <c r="B214" i="9" s="1"/>
  <c r="F222" i="9"/>
  <c r="B222" i="9" s="1"/>
  <c r="F230" i="9"/>
  <c r="B230" i="9" s="1"/>
  <c r="F238" i="9"/>
  <c r="B238" i="9" s="1"/>
  <c r="F246" i="9"/>
  <c r="B246" i="9" s="1"/>
  <c r="F254" i="9"/>
  <c r="B254" i="9" s="1"/>
  <c r="B259" i="9"/>
  <c r="F262" i="9"/>
  <c r="B262" i="9" s="1"/>
  <c r="B267" i="9"/>
  <c r="F270" i="9"/>
  <c r="B270" i="9" s="1"/>
  <c r="E284" i="9"/>
  <c r="B284" i="9" s="1"/>
  <c r="F218" i="9"/>
  <c r="B218" i="9" s="1"/>
  <c r="F226" i="9"/>
  <c r="B226" i="9" s="1"/>
  <c r="B231" i="9"/>
  <c r="F234" i="9"/>
  <c r="B234" i="9" s="1"/>
  <c r="F242" i="9"/>
  <c r="B242" i="9" s="1"/>
  <c r="F250" i="9"/>
  <c r="B250" i="9" s="1"/>
  <c r="F258" i="9"/>
  <c r="B258" i="9" s="1"/>
  <c r="B263" i="9"/>
  <c r="F266" i="9"/>
  <c r="B266" i="9" s="1"/>
  <c r="B271" i="9"/>
  <c r="B282" i="9"/>
  <c r="D42" i="8" l="1"/>
  <c r="C1481" i="1"/>
  <c r="H19" i="9"/>
  <c r="E19" i="9" s="1"/>
  <c r="B19" i="9" s="1"/>
  <c r="G1223" i="1"/>
  <c r="E7" i="5"/>
  <c r="F213" i="9"/>
  <c r="B213" i="9" s="1"/>
  <c r="E350" i="4"/>
  <c r="D345" i="1" s="1"/>
  <c r="H638" i="1"/>
  <c r="G638" i="1"/>
  <c r="F124" i="4"/>
  <c r="H23" i="3"/>
  <c r="C1214" i="1"/>
  <c r="F141" i="6"/>
  <c r="H28" i="3"/>
  <c r="C1435" i="1"/>
  <c r="G318" i="9"/>
  <c r="E318" i="9" s="1"/>
  <c r="H1524" i="1"/>
  <c r="G1524" i="1"/>
  <c r="F263" i="4"/>
  <c r="C259" i="1"/>
  <c r="D43" i="8"/>
  <c r="F472" i="4"/>
  <c r="C466" i="1"/>
  <c r="F252" i="4"/>
  <c r="C248" i="1"/>
  <c r="F625" i="4"/>
  <c r="C619" i="1"/>
  <c r="F311" i="4"/>
  <c r="C306" i="1"/>
  <c r="F224" i="4"/>
  <c r="C220" i="1"/>
  <c r="G308" i="9"/>
  <c r="E308" i="9" s="1"/>
  <c r="B308" i="9" s="1"/>
  <c r="F177" i="5"/>
  <c r="D176" i="5"/>
  <c r="C1154" i="1"/>
  <c r="F421" i="4"/>
  <c r="D420" i="4"/>
  <c r="C415" i="1"/>
  <c r="F106" i="4"/>
  <c r="C102" i="1"/>
  <c r="E68" i="5"/>
  <c r="E6" i="5" s="1"/>
  <c r="D1436" i="1"/>
  <c r="I29" i="3"/>
  <c r="G311" i="9"/>
  <c r="E311" i="9" s="1"/>
  <c r="B311" i="9" s="1"/>
  <c r="F206" i="5"/>
  <c r="C1183" i="1"/>
  <c r="F215" i="4"/>
  <c r="C211" i="1"/>
  <c r="F593" i="4"/>
  <c r="C587" i="1"/>
  <c r="I22" i="3"/>
  <c r="D1153" i="1"/>
  <c r="F484" i="4"/>
  <c r="C478" i="1"/>
  <c r="F118" i="5"/>
  <c r="C1096" i="1"/>
  <c r="I1459" i="1"/>
  <c r="F7" i="4"/>
  <c r="D6" i="4"/>
  <c r="C3" i="1"/>
  <c r="I1439" i="1"/>
  <c r="G120" i="1"/>
  <c r="F196" i="4"/>
  <c r="D151" i="4"/>
  <c r="C192" i="1"/>
  <c r="F133" i="4"/>
  <c r="C129" i="1"/>
  <c r="H21" i="3"/>
  <c r="C1046" i="1"/>
  <c r="E635" i="4"/>
  <c r="D629" i="1" s="1"/>
  <c r="D414" i="1"/>
  <c r="F351" i="4"/>
  <c r="D350" i="4"/>
  <c r="C346" i="1"/>
  <c r="B316" i="9"/>
  <c r="E315" i="9"/>
  <c r="I10" i="3" s="1"/>
  <c r="D7" i="5"/>
  <c r="F12" i="5"/>
  <c r="C990" i="1"/>
  <c r="F643" i="4"/>
  <c r="C637" i="1"/>
  <c r="F82" i="4"/>
  <c r="C78" i="1"/>
  <c r="D528" i="4"/>
  <c r="F529" i="4"/>
  <c r="C523" i="1"/>
  <c r="F163" i="4"/>
  <c r="H1065" i="1"/>
  <c r="E166" i="9"/>
  <c r="B166" i="9" s="1"/>
  <c r="H25" i="3"/>
  <c r="F35" i="6"/>
  <c r="C1329" i="1"/>
  <c r="F459" i="4"/>
  <c r="C453" i="1"/>
  <c r="E237" i="5"/>
  <c r="D1215" i="1"/>
  <c r="F580" i="4"/>
  <c r="C574" i="1"/>
  <c r="F363" i="4"/>
  <c r="C358" i="1"/>
  <c r="E407" i="4"/>
  <c r="D402" i="1" s="1"/>
  <c r="D293" i="1"/>
  <c r="F50" i="4"/>
  <c r="C46" i="1"/>
  <c r="F245" i="5"/>
  <c r="C1222" i="1"/>
  <c r="I20" i="3"/>
  <c r="D985" i="1"/>
  <c r="F299" i="4"/>
  <c r="D298" i="4"/>
  <c r="C294" i="1"/>
  <c r="G159" i="1"/>
  <c r="H159" i="1"/>
  <c r="E21" i="9"/>
  <c r="F515" i="4"/>
  <c r="C509" i="1"/>
  <c r="E151" i="4"/>
  <c r="E6" i="4"/>
  <c r="G1481" i="1" l="1"/>
  <c r="H1481" i="1"/>
  <c r="I34" i="3"/>
  <c r="C1517" i="1"/>
  <c r="E408" i="4"/>
  <c r="D403" i="1" s="1"/>
  <c r="D407" i="4"/>
  <c r="F298" i="4"/>
  <c r="C293" i="1"/>
  <c r="I23" i="3"/>
  <c r="D1214" i="1"/>
  <c r="H1214" i="1" s="1"/>
  <c r="H78" i="1"/>
  <c r="G78" i="1"/>
  <c r="H990" i="1"/>
  <c r="G990" i="1"/>
  <c r="H17" i="3"/>
  <c r="D289" i="4"/>
  <c r="F151" i="4"/>
  <c r="C147" i="1"/>
  <c r="H3" i="1"/>
  <c r="G3" i="1"/>
  <c r="H1096" i="1"/>
  <c r="G1096" i="1"/>
  <c r="G102" i="1"/>
  <c r="H102" i="1"/>
  <c r="G259" i="1"/>
  <c r="H259" i="1"/>
  <c r="H453" i="1"/>
  <c r="G453" i="1"/>
  <c r="G523" i="1"/>
  <c r="H523" i="1"/>
  <c r="H346" i="1"/>
  <c r="G346" i="1"/>
  <c r="H129" i="1"/>
  <c r="G129" i="1"/>
  <c r="F6" i="4"/>
  <c r="H16" i="3"/>
  <c r="D290" i="4"/>
  <c r="D412" i="4"/>
  <c r="C2" i="1"/>
  <c r="H211" i="1"/>
  <c r="G211" i="1"/>
  <c r="I21" i="3"/>
  <c r="D1046" i="1"/>
  <c r="G1046" i="1" s="1"/>
  <c r="H1154" i="1"/>
  <c r="G1154" i="1"/>
  <c r="G220" i="1"/>
  <c r="H220" i="1"/>
  <c r="G619" i="1"/>
  <c r="H619" i="1"/>
  <c r="G466" i="1"/>
  <c r="H466" i="1"/>
  <c r="E317" i="9"/>
  <c r="B318" i="9"/>
  <c r="G1214" i="1"/>
  <c r="E289" i="4"/>
  <c r="E290" i="4" s="1"/>
  <c r="D286" i="1" s="1"/>
  <c r="I17" i="3"/>
  <c r="D147" i="1"/>
  <c r="D6" i="5"/>
  <c r="H20" i="3"/>
  <c r="F7" i="5"/>
  <c r="C985" i="1"/>
  <c r="H478" i="1"/>
  <c r="G478" i="1"/>
  <c r="E175" i="5"/>
  <c r="D1152" i="1" s="1"/>
  <c r="G415" i="1"/>
  <c r="H415" i="1"/>
  <c r="H22" i="3"/>
  <c r="F176" i="5"/>
  <c r="D175" i="5"/>
  <c r="C1153" i="1"/>
  <c r="H1435" i="1"/>
  <c r="G1435" i="1"/>
  <c r="B21" i="9"/>
  <c r="D984" i="1"/>
  <c r="G1222" i="1"/>
  <c r="H1222" i="1"/>
  <c r="H574" i="1"/>
  <c r="G574" i="1"/>
  <c r="H509" i="1"/>
  <c r="G509" i="1"/>
  <c r="G637" i="1"/>
  <c r="H637" i="1"/>
  <c r="D408" i="4"/>
  <c r="F350" i="4"/>
  <c r="C345" i="1"/>
  <c r="H1046" i="1"/>
  <c r="E412" i="4"/>
  <c r="I16" i="3"/>
  <c r="D2" i="1"/>
  <c r="H294" i="1"/>
  <c r="G294" i="1"/>
  <c r="H46" i="1"/>
  <c r="G46" i="1"/>
  <c r="H358" i="1"/>
  <c r="G358" i="1"/>
  <c r="G1215" i="1"/>
  <c r="H1215" i="1"/>
  <c r="G1329" i="1"/>
  <c r="H1329" i="1"/>
  <c r="H9" i="3"/>
  <c r="D636" i="4"/>
  <c r="F528" i="4"/>
  <c r="C522" i="1"/>
  <c r="F68" i="5"/>
  <c r="G192" i="1"/>
  <c r="H192" i="1"/>
  <c r="H587" i="1"/>
  <c r="G587" i="1"/>
  <c r="G1183" i="1"/>
  <c r="H1183" i="1"/>
  <c r="H1436" i="1"/>
  <c r="G1436" i="1"/>
  <c r="F420" i="4"/>
  <c r="D635" i="4"/>
  <c r="C414" i="1"/>
  <c r="G306" i="1"/>
  <c r="H306" i="1"/>
  <c r="H248" i="1"/>
  <c r="G248" i="1"/>
  <c r="I35" i="3"/>
  <c r="C1518" i="1"/>
  <c r="K1451" i="9"/>
  <c r="G314" i="9"/>
  <c r="E314" i="9" s="1"/>
  <c r="B314" i="9" s="1"/>
  <c r="G313" i="9"/>
  <c r="E313" i="9" s="1"/>
  <c r="F237" i="5"/>
  <c r="G1517" i="1" l="1"/>
  <c r="H1517" i="1"/>
  <c r="H278" i="9"/>
  <c r="F408" i="4"/>
  <c r="C403" i="1"/>
  <c r="H414" i="1"/>
  <c r="G414" i="1"/>
  <c r="H522" i="1"/>
  <c r="G522" i="1"/>
  <c r="E639" i="4"/>
  <c r="D407" i="1"/>
  <c r="H345" i="1"/>
  <c r="G345" i="1"/>
  <c r="E291" i="4"/>
  <c r="D287" i="1" s="1"/>
  <c r="E413" i="4"/>
  <c r="E414" i="4" s="1"/>
  <c r="D409" i="1" s="1"/>
  <c r="D285" i="1"/>
  <c r="H1518" i="1"/>
  <c r="G1518" i="1"/>
  <c r="H11" i="3"/>
  <c r="E312" i="9"/>
  <c r="B313" i="9"/>
  <c r="F635" i="4"/>
  <c r="C629" i="1"/>
  <c r="H1153" i="1"/>
  <c r="G1153" i="1"/>
  <c r="G278" i="9"/>
  <c r="E278" i="9" s="1"/>
  <c r="G285" i="9"/>
  <c r="E285" i="9" s="1"/>
  <c r="B285" i="9" s="1"/>
  <c r="F6" i="5"/>
  <c r="C984" i="1"/>
  <c r="H2" i="1"/>
  <c r="G2" i="1"/>
  <c r="D413" i="4"/>
  <c r="F289" i="4"/>
  <c r="D291" i="4"/>
  <c r="C285" i="1"/>
  <c r="H293" i="1"/>
  <c r="G293" i="1"/>
  <c r="F636" i="4"/>
  <c r="C630" i="1"/>
  <c r="F175" i="5"/>
  <c r="C1152" i="1"/>
  <c r="H985" i="1"/>
  <c r="G985" i="1"/>
  <c r="D639" i="4"/>
  <c r="D414" i="4"/>
  <c r="F412" i="4"/>
  <c r="C407" i="1"/>
  <c r="K3" i="9"/>
  <c r="I9" i="3"/>
  <c r="F290" i="4"/>
  <c r="C286" i="1"/>
  <c r="H147" i="1"/>
  <c r="G147" i="1"/>
  <c r="F407" i="4"/>
  <c r="C402" i="1"/>
  <c r="E277" i="9" l="1"/>
  <c r="B278" i="9"/>
  <c r="F414" i="4"/>
  <c r="C409" i="1"/>
  <c r="H1152" i="1"/>
  <c r="G1152" i="1"/>
  <c r="F639" i="4"/>
  <c r="C633" i="1"/>
  <c r="D640" i="4"/>
  <c r="D641" i="4" s="1"/>
  <c r="D415" i="4"/>
  <c r="F413" i="4"/>
  <c r="C408" i="1"/>
  <c r="H8" i="3"/>
  <c r="H984" i="1"/>
  <c r="G984" i="1"/>
  <c r="D633" i="1"/>
  <c r="F291" i="4"/>
  <c r="C287" i="1"/>
  <c r="H402" i="1"/>
  <c r="G402" i="1"/>
  <c r="G286" i="1"/>
  <c r="H286" i="1"/>
  <c r="H407" i="1"/>
  <c r="G407" i="1"/>
  <c r="G630" i="1"/>
  <c r="H630" i="1"/>
  <c r="G285" i="1"/>
  <c r="H285" i="1"/>
  <c r="H403" i="1"/>
  <c r="G403" i="1"/>
  <c r="G629" i="1"/>
  <c r="H629" i="1"/>
  <c r="N3" i="9"/>
  <c r="I11" i="3"/>
  <c r="E640" i="4"/>
  <c r="E415" i="4"/>
  <c r="D410" i="1" s="1"/>
  <c r="D408" i="1"/>
  <c r="F641" i="4" l="1"/>
  <c r="C635" i="1"/>
  <c r="G287" i="1"/>
  <c r="H287" i="1"/>
  <c r="H409" i="1"/>
  <c r="G409" i="1"/>
  <c r="E642" i="4"/>
  <c r="D634" i="1"/>
  <c r="F415" i="4"/>
  <c r="C410" i="1"/>
  <c r="M3" i="9"/>
  <c r="I8" i="3"/>
  <c r="D642" i="4"/>
  <c r="F640" i="4"/>
  <c r="C634" i="1"/>
  <c r="E641" i="4"/>
  <c r="H408" i="1"/>
  <c r="G408" i="1"/>
  <c r="G633" i="1"/>
  <c r="H633" i="1"/>
  <c r="D646" i="4" l="1"/>
  <c r="F642" i="4"/>
  <c r="C636" i="1"/>
  <c r="E645" i="4"/>
  <c r="D635" i="1"/>
  <c r="G634" i="1"/>
  <c r="H634" i="1"/>
  <c r="E646" i="4"/>
  <c r="D636" i="1"/>
  <c r="D645" i="4"/>
  <c r="H410" i="1"/>
  <c r="G410" i="1"/>
  <c r="H18" i="3" l="1"/>
  <c r="F645" i="4"/>
  <c r="C639" i="1"/>
  <c r="G276" i="9"/>
  <c r="E276" i="9" s="1"/>
  <c r="B276" i="9" s="1"/>
  <c r="H7" i="3"/>
  <c r="H19" i="3"/>
  <c r="F646" i="4"/>
  <c r="C640" i="1"/>
  <c r="I19" i="3"/>
  <c r="D640" i="1"/>
  <c r="I18" i="3"/>
  <c r="D639" i="1"/>
  <c r="H635" i="1"/>
  <c r="G636" i="1"/>
  <c r="H636" i="1"/>
  <c r="G635" i="1"/>
  <c r="G640" i="1" l="1"/>
  <c r="H640" i="1"/>
  <c r="G639" i="1"/>
  <c r="H639" i="1"/>
  <c r="J3" i="9"/>
  <c r="G274" i="9" l="1"/>
  <c r="M272" i="9"/>
  <c r="L272" i="9"/>
  <c r="H18" i="9"/>
  <c r="G18" i="9"/>
  <c r="H274" i="9"/>
  <c r="K9" i="9"/>
  <c r="J6" i="9"/>
  <c r="L15" i="9"/>
  <c r="K5" i="9"/>
  <c r="H17" i="9"/>
  <c r="I11" i="9"/>
  <c r="J10" i="9"/>
  <c r="I7" i="9"/>
  <c r="M16" i="9"/>
  <c r="K13" i="9"/>
  <c r="J7" i="9"/>
  <c r="I12" i="9"/>
  <c r="I9" i="9"/>
  <c r="G15" i="9"/>
  <c r="J9" i="9"/>
  <c r="H15" i="9"/>
  <c r="I8" i="9"/>
  <c r="M15" i="9"/>
  <c r="I5" i="9"/>
  <c r="K11" i="9"/>
  <c r="H16" i="9"/>
  <c r="K10" i="9"/>
  <c r="G16" i="9"/>
  <c r="K7" i="9"/>
  <c r="J12" i="9"/>
  <c r="J17" i="9"/>
  <c r="J5" i="9"/>
  <c r="L16" i="9"/>
  <c r="I6" i="9"/>
  <c r="K12" i="9"/>
  <c r="K8" i="9"/>
  <c r="G17" i="9"/>
  <c r="K6" i="9"/>
  <c r="J11" i="9"/>
  <c r="I17" i="9"/>
  <c r="J8" i="9"/>
  <c r="I13" i="9"/>
  <c r="J13" i="9"/>
  <c r="F16" i="9" l="1"/>
  <c r="E9" i="9"/>
  <c r="B9" i="9" s="1"/>
  <c r="E15" i="9"/>
  <c r="F272" i="9"/>
  <c r="B272" i="9" s="1"/>
  <c r="E11" i="9"/>
  <c r="B11" i="9" s="1"/>
  <c r="E13" i="9"/>
  <c r="B13" i="9" s="1"/>
  <c r="E8" i="9"/>
  <c r="B8" i="9" s="1"/>
  <c r="F20" i="9"/>
  <c r="E6" i="9"/>
  <c r="B6" i="9" s="1"/>
  <c r="E12" i="9"/>
  <c r="B12" i="9" s="1"/>
  <c r="E7" i="9"/>
  <c r="B7" i="9" s="1"/>
  <c r="E17" i="9"/>
  <c r="B17" i="9" s="1"/>
  <c r="E16" i="9"/>
  <c r="B16" i="9" s="1"/>
  <c r="E5" i="9"/>
  <c r="E10" i="9"/>
  <c r="B10" i="9" s="1"/>
  <c r="F15" i="9"/>
  <c r="F14" i="9" s="1"/>
  <c r="E18" i="9"/>
  <c r="B18" i="9" s="1"/>
  <c r="E274" i="9"/>
  <c r="E14" i="9" l="1"/>
  <c r="F3" i="9"/>
  <c r="B274" i="9"/>
  <c r="E20" i="9"/>
  <c r="I7" i="3" s="1"/>
  <c r="E4" i="9"/>
  <c r="B5"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<sst xmlns="http://schemas.openxmlformats.org/spreadsheetml/2006/main" count="4374" uniqueCount="3426">
  <si>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</si>
  <si>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</si>
  <si>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</si>
  <si>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</si>
  <si>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</si>
  <si>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</si>
  <si>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</si>
  <si>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</si>
  <si>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</si>
  <si>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</si>
  <si>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</si>
  <si>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</si>
  <si>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</si>
  <si>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</si>
  <si>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</si>
  <si>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</si>
  <si>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</si>
  <si>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</si>
  <si>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</si>
  <si>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</si>
  <si>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</si>
  <si>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</si>
  <si>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</si>
  <si>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</si>
  <si>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</si>
  <si>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</si>
  <si>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</si>
  <si>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</si>
  <si>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</si>
  <si>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</si>
  <si>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</si>
  <si>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TEHNIČKA ŠKOLA SISAK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</si>
  <si>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</si>
  <si>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</si>
  <si>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</si>
  <si>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</si>
  <si>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</si>
  <si>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</si>
  <si>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</si>
  <si>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</si>
  <si>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</si>
  <si>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</si>
  <si>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</si>
  <si>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</si>
  <si>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</si>
  <si>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</si>
  <si>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</si>
  <si>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</si>
  <si>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</si>
  <si>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19394 - TEHNIČKA ŠKOLA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</si>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</sst>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4318858.129999999</v>
      </c>
      <c r="D2" s="6">
        <f>'PR-RAS'!E6</f>
        <v>3432383.9000000004</v>
      </c>
      <c r="E2" s="6">
        <v>0</v>
      </c>
      <c r="F2" s="6">
        <v>0</v>
      </c>
      <c r="G2" s="7">
        <f t="shared" ref="G2:G264" si="0">(B2/1000)*(C2*1+D2*2)</f>
        <v>11183.62593</v>
      </c>
      <c r="H2" s="7">
        <f t="shared" ref="H2:H264" si="1">ABS(C2-ROUND(C2,0))+ABS(D2-ROUND(D2,0))</f>
        <v>0.22999999858438969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3870549.4299999997</v>
      </c>
      <c r="D46" s="1">
        <f>'PR-RAS'!E50</f>
        <v>2953411.49</v>
      </c>
      <c r="E46" s="1">
        <v>0</v>
      </c>
      <c r="F46" s="1">
        <v>0</v>
      </c>
      <c r="G46" s="2">
        <f t="shared" si="0"/>
        <v>439981.75844999996</v>
      </c>
      <c r="H46" s="2">
        <f t="shared" si="1"/>
        <v>0.91999999992549419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2087541.67</v>
      </c>
      <c r="D50" s="1">
        <f>'PR-RAS'!E54</f>
        <v>674465.29</v>
      </c>
      <c r="E50" s="1">
        <v>0</v>
      </c>
      <c r="F50" s="1">
        <v>0</v>
      </c>
      <c r="G50" s="2">
        <f t="shared" si="0"/>
        <v>168387.14025</v>
      </c>
      <c r="H50" s="2">
        <f t="shared" si="1"/>
        <v>0.62000000011175871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2087541.67</v>
      </c>
      <c r="D53" s="1">
        <f>'PR-RAS'!E57</f>
        <v>674465.29</v>
      </c>
      <c r="E53" s="1">
        <v>0</v>
      </c>
      <c r="F53" s="1">
        <v>0</v>
      </c>
      <c r="G53" s="2">
        <f t="shared" si="0"/>
        <v>178696.557</v>
      </c>
      <c r="H53" s="2">
        <f t="shared" si="1"/>
        <v>0.62000000011175871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1607143.59</v>
      </c>
      <c r="D64" s="1">
        <f>'PR-RAS'!E68</f>
        <v>2131983</v>
      </c>
      <c r="E64" s="1">
        <v>0</v>
      </c>
      <c r="F64" s="1">
        <v>0</v>
      </c>
      <c r="G64" s="2">
        <f t="shared" si="0"/>
        <v>369879.90416999999</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1607143.59</v>
      </c>
      <c r="D65" s="1">
        <f>'PR-RAS'!E69</f>
        <v>2131983</v>
      </c>
      <c r="E65" s="1">
        <v>0</v>
      </c>
      <c r="F65" s="1">
        <v>0</v>
      </c>
      <c r="G65" s="2">
        <f t="shared" si="0"/>
        <v>375751.01376</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175864.17</v>
      </c>
      <c r="D70" s="1">
        <f>'PR-RAS'!E74</f>
        <v>146963.20000000001</v>
      </c>
      <c r="E70" s="1">
        <v>0</v>
      </c>
      <c r="F70" s="1">
        <v>0</v>
      </c>
      <c r="G70" s="2">
        <f t="shared" si="0"/>
        <v>32415.549330000009</v>
      </c>
      <c r="H70" s="2">
        <f t="shared" si="1"/>
        <v>0.37000000002444722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175864.17</v>
      </c>
      <c r="D71" s="1">
        <f>'PR-RAS'!E75</f>
        <v>146963.20000000001</v>
      </c>
      <c r="E71" s="1">
        <v>0</v>
      </c>
      <c r="F71" s="1">
        <v>0</v>
      </c>
      <c r="G71" s="2">
        <f t="shared" si="0"/>
        <v>32885.339900000006</v>
      </c>
      <c r="H71" s="2">
        <f t="shared" si="1"/>
        <v>0.37000000002444722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0.76</v>
      </c>
      <c r="D78" s="1">
        <f>'PR-RAS'!E82</f>
        <v>4.5999999999999996</v>
      </c>
      <c r="E78" s="1">
        <v>0</v>
      </c>
      <c r="F78" s="1">
        <v>0</v>
      </c>
      <c r="G78" s="2">
        <f t="shared" si="0"/>
        <v>0.76691999999999994</v>
      </c>
      <c r="H78" s="2">
        <f t="shared" si="1"/>
        <v>0.64000000000000035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0.76</v>
      </c>
      <c r="D79" s="1">
        <f>'PR-RAS'!E83</f>
        <v>4.5999999999999996</v>
      </c>
      <c r="E79" s="1">
        <v>0</v>
      </c>
      <c r="F79" s="1">
        <v>0</v>
      </c>
      <c r="G79" s="2">
        <f t="shared" si="0"/>
        <v>0.7768799999999999</v>
      </c>
      <c r="H79" s="2">
        <f t="shared" si="1"/>
        <v>0.64000000000000035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0.76</v>
      </c>
      <c r="D81" s="1">
        <f>'PR-RAS'!E85</f>
        <v>4.5999999999999996</v>
      </c>
      <c r="E81" s="1">
        <v>0</v>
      </c>
      <c r="F81" s="1">
        <v>0</v>
      </c>
      <c r="G81" s="2">
        <f t="shared" si="0"/>
        <v>0.79679999999999995</v>
      </c>
      <c r="H81" s="2">
        <f t="shared" si="1"/>
        <v>0.64000000000000035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48396.71</v>
      </c>
      <c r="D120" s="1">
        <f>'PR-RAS'!E124</f>
        <v>72665.27</v>
      </c>
      <c r="E120" s="1">
        <v>0</v>
      </c>
      <c r="F120" s="1">
        <v>0</v>
      </c>
      <c r="G120" s="2">
        <f t="shared" si="0"/>
        <v>23053.542750000001</v>
      </c>
      <c r="H120" s="2">
        <f t="shared" si="1"/>
        <v>0.56000000000494765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44102.81</v>
      </c>
      <c r="D121" s="1">
        <f>'PR-RAS'!E125</f>
        <v>61742.82</v>
      </c>
      <c r="E121" s="1">
        <v>0</v>
      </c>
      <c r="F121" s="1">
        <v>0</v>
      </c>
      <c r="G121" s="2">
        <f t="shared" si="0"/>
        <v>20110.614000000001</v>
      </c>
      <c r="H121" s="2">
        <f t="shared" si="1"/>
        <v>0.37000000000261934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44102.81</v>
      </c>
      <c r="D123" s="1">
        <f>'PR-RAS'!E127</f>
        <v>61742.82</v>
      </c>
      <c r="E123" s="1">
        <v>0</v>
      </c>
      <c r="F123" s="1">
        <v>0</v>
      </c>
      <c r="G123" s="2">
        <f t="shared" si="0"/>
        <v>20445.7909</v>
      </c>
      <c r="H123" s="2">
        <f t="shared" si="1"/>
        <v>0.37000000000261934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4293.8999999999996</v>
      </c>
      <c r="D124" s="1">
        <f>'PR-RAS'!E128</f>
        <v>10922.45</v>
      </c>
      <c r="E124" s="1">
        <v>0</v>
      </c>
      <c r="F124" s="1">
        <v>0</v>
      </c>
      <c r="G124" s="2">
        <f t="shared" si="0"/>
        <v>3215.0724000000005</v>
      </c>
      <c r="H124" s="2">
        <f t="shared" si="1"/>
        <v>0.55000000000109139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4293.8999999999996</v>
      </c>
      <c r="D125" s="1">
        <f>'PR-RAS'!E129</f>
        <v>10922.45</v>
      </c>
      <c r="E125" s="1">
        <v>0</v>
      </c>
      <c r="F125" s="1">
        <v>0</v>
      </c>
      <c r="G125" s="2">
        <f t="shared" si="0"/>
        <v>3241.2112000000002</v>
      </c>
      <c r="H125" s="2">
        <f t="shared" si="1"/>
        <v>0.55000000000109139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399911.23</v>
      </c>
      <c r="D129" s="1">
        <f>'PR-RAS'!E133</f>
        <v>406302.54</v>
      </c>
      <c r="E129" s="1">
        <v>0</v>
      </c>
      <c r="F129" s="1">
        <v>0</v>
      </c>
      <c r="G129" s="2">
        <f t="shared" si="0"/>
        <v>155202.08768</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399911.23</v>
      </c>
      <c r="D130" s="1">
        <f>'PR-RAS'!E134</f>
        <v>406302.54</v>
      </c>
      <c r="E130" s="1">
        <v>0</v>
      </c>
      <c r="F130" s="1">
        <v>0</v>
      </c>
      <c r="G130" s="2">
        <f t="shared" si="0"/>
        <v>156414.60399</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399911.23</v>
      </c>
      <c r="D131" s="1">
        <f>'PR-RAS'!E135</f>
        <v>406302.54</v>
      </c>
      <c r="E131" s="1">
        <v>0</v>
      </c>
      <c r="F131" s="1">
        <v>0</v>
      </c>
      <c r="G131" s="2">
        <f t="shared" si="0"/>
        <v>157627.12030000001</v>
      </c>
      <c r="H131" s="2">
        <f t="shared" si="1"/>
        <v>0.69000000000232831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4644853.5900000008</v>
      </c>
      <c r="D147" s="1">
        <f>'PR-RAS'!E151</f>
        <v>2986590.5700000003</v>
      </c>
      <c r="E147" s="1">
        <v>0</v>
      </c>
      <c r="F147" s="1">
        <v>0</v>
      </c>
      <c r="G147" s="2">
        <f t="shared" si="0"/>
        <v>1550233.0705800001</v>
      </c>
      <c r="H147" s="2">
        <f t="shared" si="1"/>
        <v>0.83999999891966581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1791205.02</v>
      </c>
      <c r="D148" s="1">
        <f>'PR-RAS'!E152</f>
        <v>2203576.9700000002</v>
      </c>
      <c r="E148" s="1">
        <v>0</v>
      </c>
      <c r="F148" s="1">
        <v>0</v>
      </c>
      <c r="G148" s="2">
        <f t="shared" si="0"/>
        <v>911158.76712000009</v>
      </c>
      <c r="H148" s="2">
        <f t="shared" si="1"/>
        <v>4.9999999813735485E-2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1466862.66</v>
      </c>
      <c r="D149" s="1">
        <f>'PR-RAS'!E153</f>
        <v>1821843.12</v>
      </c>
      <c r="E149" s="1">
        <v>0</v>
      </c>
      <c r="F149" s="1">
        <v>0</v>
      </c>
      <c r="G149" s="2">
        <f t="shared" si="0"/>
        <v>756361.23719999997</v>
      </c>
      <c r="H149" s="2">
        <f t="shared" si="1"/>
        <v>0.46000000019557774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1466862.66</v>
      </c>
      <c r="D150" s="1">
        <f>'PR-RAS'!E154</f>
        <v>1821843.12</v>
      </c>
      <c r="E150" s="1">
        <v>0</v>
      </c>
      <c r="F150" s="1">
        <v>0</v>
      </c>
      <c r="G150" s="2">
        <f t="shared" si="0"/>
        <v>761471.78610000003</v>
      </c>
      <c r="H150" s="2">
        <f t="shared" si="1"/>
        <v>0.46000000019557774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80976.600000000006</v>
      </c>
      <c r="D154" s="1">
        <f>'PR-RAS'!E158</f>
        <v>81661.94</v>
      </c>
      <c r="E154" s="1">
        <v>0</v>
      </c>
      <c r="F154" s="1">
        <v>0</v>
      </c>
      <c r="G154" s="2">
        <f t="shared" si="0"/>
        <v>37377.973440000002</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243365.76000000001</v>
      </c>
      <c r="D155" s="1">
        <f>'PR-RAS'!E159</f>
        <v>300071.90999999997</v>
      </c>
      <c r="E155" s="1">
        <v>0</v>
      </c>
      <c r="F155" s="1">
        <v>0</v>
      </c>
      <c r="G155" s="2">
        <f t="shared" si="0"/>
        <v>129900.47532</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243365.76000000001</v>
      </c>
      <c r="D157" s="1">
        <f>'PR-RAS'!E161</f>
        <v>300071.90999999997</v>
      </c>
      <c r="E157" s="1">
        <v>0</v>
      </c>
      <c r="F157" s="1">
        <v>0</v>
      </c>
      <c r="G157" s="2">
        <f t="shared" si="0"/>
        <v>131587.49447999999</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2766936.63</v>
      </c>
      <c r="D159" s="1">
        <f>'PR-RAS'!E163</f>
        <v>745918.94</v>
      </c>
      <c r="E159" s="1">
        <v>0</v>
      </c>
      <c r="F159" s="1">
        <v>0</v>
      </c>
      <c r="G159" s="2">
        <f t="shared" si="0"/>
        <v>672886.37257999997</v>
      </c>
      <c r="H159" s="2">
        <f t="shared" si="1"/>
        <v>0.43000000016763806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456050.23</v>
      </c>
      <c r="D160" s="1">
        <f>'PR-RAS'!E164</f>
        <v>113720.56999999999</v>
      </c>
      <c r="E160" s="1">
        <v>0</v>
      </c>
      <c r="F160" s="1">
        <v>0</v>
      </c>
      <c r="G160" s="2">
        <f t="shared" si="0"/>
        <v>108675.12783</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29272.51</v>
      </c>
      <c r="D161" s="1">
        <f>'PR-RAS'!E165</f>
        <v>33522.29</v>
      </c>
      <c r="E161" s="1">
        <v>0</v>
      </c>
      <c r="F161" s="1">
        <v>0</v>
      </c>
      <c r="G161" s="2">
        <f t="shared" si="0"/>
        <v>15410.734399999999</v>
      </c>
      <c r="H161" s="2">
        <f t="shared" si="1"/>
        <v>0.78000000000247383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35141.050000000003</v>
      </c>
      <c r="D162" s="1">
        <f>'PR-RAS'!E166</f>
        <v>45471.86</v>
      </c>
      <c r="E162" s="1">
        <v>0</v>
      </c>
      <c r="F162" s="1">
        <v>0</v>
      </c>
      <c r="G162" s="2">
        <f t="shared" si="0"/>
        <v>20299.647970000002</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390824.17</v>
      </c>
      <c r="D163" s="1">
        <f>'PR-RAS'!E167</f>
        <v>34726.42</v>
      </c>
      <c r="E163" s="1">
        <v>0</v>
      </c>
      <c r="F163" s="1">
        <v>0</v>
      </c>
      <c r="G163" s="2">
        <f t="shared" si="0"/>
        <v>74564.875620000006</v>
      </c>
      <c r="H163" s="2">
        <f t="shared" si="1"/>
        <v>0.58999999998195563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812.5</v>
      </c>
      <c r="D164" s="1">
        <f>'PR-RAS'!E168</f>
        <v>0</v>
      </c>
      <c r="E164" s="1">
        <v>0</v>
      </c>
      <c r="F164" s="1">
        <v>0</v>
      </c>
      <c r="G164" s="2">
        <f t="shared" si="0"/>
        <v>132.4375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1305177.23</v>
      </c>
      <c r="D165" s="1">
        <f>'PR-RAS'!E169</f>
        <v>341764.07999999996</v>
      </c>
      <c r="E165" s="1">
        <v>0</v>
      </c>
      <c r="F165" s="1">
        <v>0</v>
      </c>
      <c r="G165" s="2">
        <f t="shared" si="0"/>
        <v>326147.68395999999</v>
      </c>
      <c r="H165" s="2">
        <f t="shared" si="1"/>
        <v>0.30999999993946403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1274885.18</v>
      </c>
      <c r="D166" s="1">
        <f>'PR-RAS'!E170</f>
        <v>324056.48</v>
      </c>
      <c r="E166" s="1">
        <v>0</v>
      </c>
      <c r="F166" s="1">
        <v>0</v>
      </c>
      <c r="G166" s="2">
        <f t="shared" si="0"/>
        <v>317294.69309999997</v>
      </c>
      <c r="H166" s="2">
        <f t="shared" si="1"/>
        <v>0.65999999991618097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26140.77</v>
      </c>
      <c r="D167" s="1">
        <f>'PR-RAS'!E171</f>
        <v>13681.68</v>
      </c>
      <c r="E167" s="1">
        <v>0</v>
      </c>
      <c r="F167" s="1">
        <v>0</v>
      </c>
      <c r="G167" s="2">
        <f t="shared" si="0"/>
        <v>8881.6855800000012</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1423.8</v>
      </c>
      <c r="D169" s="1">
        <f>'PR-RAS'!E173</f>
        <v>1817.32</v>
      </c>
      <c r="E169" s="1">
        <v>0</v>
      </c>
      <c r="F169" s="1">
        <v>0</v>
      </c>
      <c r="G169" s="2">
        <f t="shared" si="0"/>
        <v>849.81791999999996</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2727.48</v>
      </c>
      <c r="D170" s="1">
        <f>'PR-RAS'!E174</f>
        <v>2208.6</v>
      </c>
      <c r="E170" s="1">
        <v>0</v>
      </c>
      <c r="F170" s="1">
        <v>0</v>
      </c>
      <c r="G170" s="2">
        <f t="shared" si="0"/>
        <v>1207.4509200000002</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527692.39999999991</v>
      </c>
      <c r="D173" s="1">
        <f>'PR-RAS'!E177</f>
        <v>134378.18</v>
      </c>
      <c r="E173" s="1">
        <v>0</v>
      </c>
      <c r="F173" s="1">
        <v>0</v>
      </c>
      <c r="G173" s="2">
        <f t="shared" si="0"/>
        <v>136989.18671999997</v>
      </c>
      <c r="H173" s="2">
        <f t="shared" si="1"/>
        <v>0.57999999989988282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14043.44</v>
      </c>
      <c r="D174" s="1">
        <f>'PR-RAS'!E178</f>
        <v>7114.15</v>
      </c>
      <c r="E174" s="1">
        <v>0</v>
      </c>
      <c r="F174" s="1">
        <v>0</v>
      </c>
      <c r="G174" s="2">
        <f t="shared" si="0"/>
        <v>4891.011019999999</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9326.3700000000008</v>
      </c>
      <c r="D175" s="1">
        <f>'PR-RAS'!E179</f>
        <v>61</v>
      </c>
      <c r="E175" s="1">
        <v>0</v>
      </c>
      <c r="F175" s="1">
        <v>0</v>
      </c>
      <c r="G175" s="2">
        <f t="shared" si="0"/>
        <v>1644.01638</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170503.4</v>
      </c>
      <c r="D176" s="1">
        <f>'PR-RAS'!E180</f>
        <v>978.78</v>
      </c>
      <c r="E176" s="1">
        <v>0</v>
      </c>
      <c r="F176" s="1">
        <v>0</v>
      </c>
      <c r="G176" s="2">
        <f t="shared" si="0"/>
        <v>30180.667999999998</v>
      </c>
      <c r="H176" s="2">
        <f t="shared" si="1"/>
        <v>0.61999999999420652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10968.96</v>
      </c>
      <c r="D177" s="1">
        <f>'PR-RAS'!E181</f>
        <v>10968.96</v>
      </c>
      <c r="E177" s="1">
        <v>0</v>
      </c>
      <c r="F177" s="1">
        <v>0</v>
      </c>
      <c r="G177" s="2">
        <f t="shared" si="0"/>
        <v>5791.6108799999993</v>
      </c>
      <c r="H177" s="2">
        <f t="shared" si="1"/>
        <v>8.000000000174623E-2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99467.16</v>
      </c>
      <c r="D178" s="1">
        <f>'PR-RAS'!E182</f>
        <v>95305.919999999998</v>
      </c>
      <c r="E178" s="1">
        <v>0</v>
      </c>
      <c r="F178" s="1">
        <v>0</v>
      </c>
      <c r="G178" s="2">
        <f t="shared" si="0"/>
        <v>51343.983</v>
      </c>
      <c r="H178" s="2">
        <f t="shared" si="1"/>
        <v>0.24000000000523869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5036.57</v>
      </c>
      <c r="D179" s="1">
        <f>'PR-RAS'!E183</f>
        <v>4950.67</v>
      </c>
      <c r="E179" s="1">
        <v>0</v>
      </c>
      <c r="F179" s="1">
        <v>0</v>
      </c>
      <c r="G179" s="2">
        <f t="shared" si="0"/>
        <v>2658.9479799999999</v>
      </c>
      <c r="H179" s="2">
        <f t="shared" si="1"/>
        <v>0.76000000000021828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15422.94</v>
      </c>
      <c r="D180" s="1">
        <f>'PR-RAS'!E184</f>
        <v>0</v>
      </c>
      <c r="E180" s="1">
        <v>0</v>
      </c>
      <c r="F180" s="1">
        <v>0</v>
      </c>
      <c r="G180" s="2">
        <f t="shared" si="0"/>
        <v>2760.7062599999999</v>
      </c>
      <c r="H180" s="2">
        <f t="shared" si="1"/>
        <v>5.9999999999490683E-2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5066.42</v>
      </c>
      <c r="D181" s="1">
        <f>'PR-RAS'!E185</f>
        <v>10038.27</v>
      </c>
      <c r="E181" s="1">
        <v>0</v>
      </c>
      <c r="F181" s="1">
        <v>0</v>
      </c>
      <c r="G181" s="2">
        <f t="shared" si="0"/>
        <v>4525.7327999999998</v>
      </c>
      <c r="H181" s="2">
        <f t="shared" si="1"/>
        <v>0.69000000000050932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197857.14</v>
      </c>
      <c r="D182" s="1">
        <f>'PR-RAS'!E186</f>
        <v>4960.43</v>
      </c>
      <c r="E182" s="1">
        <v>0</v>
      </c>
      <c r="F182" s="1">
        <v>0</v>
      </c>
      <c r="G182" s="2">
        <f t="shared" si="0"/>
        <v>37607.817999999999</v>
      </c>
      <c r="H182" s="2">
        <f t="shared" si="1"/>
        <v>0.57000000001426088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478016.76999999996</v>
      </c>
      <c r="D184" s="1">
        <f>'PR-RAS'!E188</f>
        <v>156056.10999999999</v>
      </c>
      <c r="E184" s="1">
        <v>0</v>
      </c>
      <c r="F184" s="1">
        <v>0</v>
      </c>
      <c r="G184" s="2">
        <f t="shared" si="0"/>
        <v>144593.60517</v>
      </c>
      <c r="H184" s="2">
        <f t="shared" si="1"/>
        <v>0.34000000002561137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6269.02</v>
      </c>
      <c r="D186" s="1">
        <f>'PR-RAS'!E190</f>
        <v>2858.12</v>
      </c>
      <c r="E186" s="1">
        <v>0</v>
      </c>
      <c r="F186" s="1">
        <v>0</v>
      </c>
      <c r="G186" s="2">
        <f t="shared" si="0"/>
        <v>2217.2730999999999</v>
      </c>
      <c r="H186" s="2">
        <f t="shared" si="1"/>
        <v>0.14000000000032742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81179.48</v>
      </c>
      <c r="D187" s="1">
        <f>'PR-RAS'!E191</f>
        <v>10981.5</v>
      </c>
      <c r="E187" s="1">
        <v>0</v>
      </c>
      <c r="F187" s="1">
        <v>0</v>
      </c>
      <c r="G187" s="2">
        <f t="shared" si="0"/>
        <v>19184.50128</v>
      </c>
      <c r="H187" s="2">
        <f t="shared" si="1"/>
        <v>0.97999999999592546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3048.86</v>
      </c>
      <c r="D189" s="1">
        <f>'PR-RAS'!E193</f>
        <v>3458.18</v>
      </c>
      <c r="E189" s="1">
        <v>0</v>
      </c>
      <c r="F189" s="1">
        <v>0</v>
      </c>
      <c r="G189" s="2">
        <f t="shared" si="0"/>
        <v>1873.4613599999998</v>
      </c>
      <c r="H189" s="2">
        <f t="shared" si="1"/>
        <v>0.31999999999970896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387484.41</v>
      </c>
      <c r="D191" s="1">
        <f>'PR-RAS'!E195</f>
        <v>138723.31</v>
      </c>
      <c r="E191" s="1">
        <v>0</v>
      </c>
      <c r="F191" s="1">
        <v>0</v>
      </c>
      <c r="G191" s="2">
        <f t="shared" si="0"/>
        <v>126336.89570000001</v>
      </c>
      <c r="H191" s="2">
        <f t="shared" si="1"/>
        <v>0.71999999997206032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1579.94</v>
      </c>
      <c r="D192" s="1">
        <f>'PR-RAS'!E196</f>
        <v>4180.74</v>
      </c>
      <c r="E192" s="1">
        <v>0</v>
      </c>
      <c r="F192" s="1">
        <v>0</v>
      </c>
      <c r="G192" s="2">
        <f t="shared" si="0"/>
        <v>1898.81122</v>
      </c>
      <c r="H192" s="2">
        <f t="shared" si="1"/>
        <v>0.32000000000016371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1579.94</v>
      </c>
      <c r="D206" s="1">
        <f>'PR-RAS'!E210</f>
        <v>4180.74</v>
      </c>
      <c r="E206" s="1">
        <v>0</v>
      </c>
      <c r="F206" s="1">
        <v>0</v>
      </c>
      <c r="G206" s="2">
        <f t="shared" si="0"/>
        <v>2037.9911</v>
      </c>
      <c r="H206" s="2">
        <f t="shared" si="1"/>
        <v>0.32000000000016371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1579.92</v>
      </c>
      <c r="D207" s="1">
        <f>'PR-RAS'!E211</f>
        <v>1676.57</v>
      </c>
      <c r="E207" s="1">
        <v>0</v>
      </c>
      <c r="F207" s="1">
        <v>0</v>
      </c>
      <c r="G207" s="2">
        <f t="shared" si="0"/>
        <v>1016.2103599999998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0.02</v>
      </c>
      <c r="D210" s="1">
        <f>'PR-RAS'!E214</f>
        <v>2504.17</v>
      </c>
      <c r="E210" s="1">
        <v>0</v>
      </c>
      <c r="F210" s="1">
        <v>0</v>
      </c>
      <c r="G210" s="2">
        <f t="shared" si="0"/>
        <v>1046.7472400000001</v>
      </c>
      <c r="H210" s="2">
        <f t="shared" si="1"/>
        <v>0.19000000000007275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85132</v>
      </c>
      <c r="D248" s="1">
        <f>'PR-RAS'!E252</f>
        <v>32913.919999999998</v>
      </c>
      <c r="E248" s="1">
        <v>0</v>
      </c>
      <c r="F248" s="1">
        <v>0</v>
      </c>
      <c r="G248" s="2">
        <f t="shared" si="0"/>
        <v>37287.080479999997</v>
      </c>
      <c r="H248" s="2">
        <f t="shared" si="1"/>
        <v>8.000000000174623E-2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85132</v>
      </c>
      <c r="D255" s="1">
        <f>'PR-RAS'!E259</f>
        <v>32913.919999999998</v>
      </c>
      <c r="E255" s="1">
        <v>0</v>
      </c>
      <c r="F255" s="1">
        <v>0</v>
      </c>
      <c r="G255" s="2">
        <f t="shared" si="0"/>
        <v>38343.799359999997</v>
      </c>
      <c r="H255" s="2">
        <f t="shared" si="1"/>
        <v>8.000000000174623E-2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85132</v>
      </c>
      <c r="D258" s="1">
        <f>'PR-RAS'!E262</f>
        <v>32913.919999999998</v>
      </c>
      <c r="E258" s="1">
        <v>0</v>
      </c>
      <c r="F258" s="1">
        <v>0</v>
      </c>
      <c r="G258" s="2">
        <f t="shared" si="0"/>
        <v>38796.678879999999</v>
      </c>
      <c r="H258" s="2">
        <f t="shared" si="1"/>
        <v>8.000000000174623E-2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4644853.5900000008</v>
      </c>
      <c r="D285" s="1">
        <f>'PR-RAS'!E289</f>
        <v>2986590.5700000003</v>
      </c>
      <c r="E285" s="1">
        <v>0</v>
      </c>
      <c r="F285" s="1">
        <v>0</v>
      </c>
      <c r="G285" s="2">
        <f t="shared" si="8"/>
        <v>3015521.86332</v>
      </c>
      <c r="H285" s="2">
        <f t="shared" si="9"/>
        <v>0.83999999891966581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445793.33000000007</v>
      </c>
      <c r="E286" s="1">
        <v>0</v>
      </c>
      <c r="F286" s="1">
        <v>0</v>
      </c>
      <c r="G286" s="2">
        <f t="shared" si="8"/>
        <v>254102.19810000001</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325995.46000000183</v>
      </c>
      <c r="D287" s="1">
        <f>'PR-RAS'!E291</f>
        <v>0</v>
      </c>
      <c r="E287" s="1">
        <v>0</v>
      </c>
      <c r="F287" s="1">
        <v>0</v>
      </c>
      <c r="G287" s="2">
        <f t="shared" si="8"/>
        <v>93234.701560000511</v>
      </c>
      <c r="H287" s="2">
        <f t="shared" si="9"/>
        <v>0.46000000182539225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337898.56</v>
      </c>
      <c r="D288" s="1">
        <f>'PR-RAS'!E292</f>
        <v>0</v>
      </c>
      <c r="E288" s="1">
        <v>0</v>
      </c>
      <c r="F288" s="1">
        <v>0</v>
      </c>
      <c r="G288" s="2">
        <f t="shared" si="8"/>
        <v>96976.886719999995</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28329.23</v>
      </c>
      <c r="E289" s="1">
        <v>0</v>
      </c>
      <c r="F289" s="1">
        <v>0</v>
      </c>
      <c r="G289" s="2">
        <f t="shared" si="8"/>
        <v>16317.636479999999</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40232.33</v>
      </c>
      <c r="D345" s="1">
        <f>'PR-RAS'!E350</f>
        <v>67847.320000000007</v>
      </c>
      <c r="E345" s="1">
        <v>0</v>
      </c>
      <c r="F345" s="1">
        <v>0</v>
      </c>
      <c r="G345" s="2">
        <f t="shared" si="8"/>
        <v>60518.877680000005</v>
      </c>
      <c r="H345" s="2">
        <f t="shared" si="9"/>
        <v>0.65000000000873115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3769.33</v>
      </c>
      <c r="D346" s="1">
        <f>'PR-RAS'!E351</f>
        <v>0</v>
      </c>
      <c r="E346" s="1">
        <v>0</v>
      </c>
      <c r="F346" s="1">
        <v>0</v>
      </c>
      <c r="G346" s="2">
        <f t="shared" si="8"/>
        <v>1300.4188499999998</v>
      </c>
      <c r="H346" s="2">
        <f t="shared" si="9"/>
        <v>0.32999999999992724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3769.33</v>
      </c>
      <c r="D351" s="1">
        <f>'PR-RAS'!E356</f>
        <v>0</v>
      </c>
      <c r="E351" s="1">
        <v>0</v>
      </c>
      <c r="F351" s="1">
        <v>0</v>
      </c>
      <c r="G351" s="2">
        <f t="shared" si="8"/>
        <v>1319.2655</v>
      </c>
      <c r="H351" s="2">
        <f t="shared" si="9"/>
        <v>0.32999999999992724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3769.33</v>
      </c>
      <c r="D357" s="1">
        <f>'PR-RAS'!E362</f>
        <v>0</v>
      </c>
      <c r="E357" s="1">
        <v>0</v>
      </c>
      <c r="F357" s="1">
        <v>0</v>
      </c>
      <c r="G357" s="2">
        <f t="shared" si="8"/>
        <v>1341.88148</v>
      </c>
      <c r="H357" s="2">
        <f t="shared" si="9"/>
        <v>0.32999999999992724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36463</v>
      </c>
      <c r="D358" s="1">
        <f>'PR-RAS'!E363</f>
        <v>19329.839999999997</v>
      </c>
      <c r="E358" s="1">
        <v>0</v>
      </c>
      <c r="F358" s="1">
        <v>0</v>
      </c>
      <c r="G358" s="2">
        <f t="shared" si="8"/>
        <v>26818.796759999997</v>
      </c>
      <c r="H358" s="2">
        <f t="shared" si="9"/>
        <v>0.16000000000349246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31800</v>
      </c>
      <c r="D364" s="1">
        <f>'PR-RAS'!E369</f>
        <v>17666.129999999997</v>
      </c>
      <c r="E364" s="1">
        <v>0</v>
      </c>
      <c r="F364" s="1">
        <v>0</v>
      </c>
      <c r="G364" s="2">
        <f t="shared" si="8"/>
        <v>24369.010379999996</v>
      </c>
      <c r="H364" s="2">
        <f t="shared" si="9"/>
        <v>0.12999999999738066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2500</v>
      </c>
      <c r="E365" s="1">
        <v>0</v>
      </c>
      <c r="F365" s="1">
        <v>0</v>
      </c>
      <c r="G365" s="2">
        <f t="shared" si="8"/>
        <v>1820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31800</v>
      </c>
      <c r="D369" s="1">
        <f>'PR-RAS'!E374</f>
        <v>0</v>
      </c>
      <c r="E369" s="1">
        <v>0</v>
      </c>
      <c r="F369" s="1">
        <v>0</v>
      </c>
      <c r="G369" s="2">
        <f t="shared" si="8"/>
        <v>11702.4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15166.13</v>
      </c>
      <c r="E371" s="1">
        <v>0</v>
      </c>
      <c r="F371" s="1">
        <v>0</v>
      </c>
      <c r="G371" s="2">
        <f t="shared" si="8"/>
        <v>11222.9362</v>
      </c>
      <c r="H371" s="2">
        <f t="shared" si="9"/>
        <v>0.12999999999919964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4663</v>
      </c>
      <c r="D378" s="1">
        <f>'PR-RAS'!E383</f>
        <v>1663.71</v>
      </c>
      <c r="E378" s="1">
        <v>0</v>
      </c>
      <c r="F378" s="1">
        <v>0</v>
      </c>
      <c r="G378" s="2">
        <f t="shared" si="8"/>
        <v>3012.38834</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4663</v>
      </c>
      <c r="D379" s="1">
        <f>'PR-RAS'!E384</f>
        <v>1663.71</v>
      </c>
      <c r="E379" s="1">
        <v>0</v>
      </c>
      <c r="F379" s="1">
        <v>0</v>
      </c>
      <c r="G379" s="2">
        <f t="shared" si="8"/>
        <v>3020.3787600000001</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48517.48</v>
      </c>
      <c r="E397" s="1">
        <v>0</v>
      </c>
      <c r="F397" s="1">
        <v>0</v>
      </c>
      <c r="G397" s="2">
        <f t="shared" si="8"/>
        <v>38425.844160000008</v>
      </c>
      <c r="H397" s="2">
        <f t="shared" si="9"/>
        <v>0.48000000000320142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48517.48</v>
      </c>
      <c r="E398" s="1">
        <v>0</v>
      </c>
      <c r="F398" s="1">
        <v>0</v>
      </c>
      <c r="G398" s="2">
        <f t="shared" si="8"/>
        <v>38522.879120000005</v>
      </c>
      <c r="H398" s="2">
        <f t="shared" si="9"/>
        <v>0.48000000000320142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40232.33</v>
      </c>
      <c r="D403" s="1">
        <f>'PR-RAS'!E408</f>
        <v>67847.320000000007</v>
      </c>
      <c r="E403" s="1">
        <v>0</v>
      </c>
      <c r="F403" s="1">
        <v>0</v>
      </c>
      <c r="G403" s="2">
        <f t="shared" si="8"/>
        <v>70722.641940000016</v>
      </c>
      <c r="H403" s="2">
        <f t="shared" si="9"/>
        <v>0.65000000000873115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4318858.129999999</v>
      </c>
      <c r="D407" s="1">
        <f>'PR-RAS'!E412</f>
        <v>3432383.9000000004</v>
      </c>
      <c r="E407" s="1">
        <v>0</v>
      </c>
      <c r="F407" s="1">
        <v>0</v>
      </c>
      <c r="G407" s="2">
        <f t="shared" si="8"/>
        <v>4540552.1275800001</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4685085.9200000009</v>
      </c>
      <c r="D408" s="1">
        <f>'PR-RAS'!E413</f>
        <v>3054437.89</v>
      </c>
      <c r="E408" s="1">
        <v>0</v>
      </c>
      <c r="F408" s="1">
        <v>0</v>
      </c>
      <c r="G408" s="2">
        <f t="shared" si="8"/>
        <v>4393142.4118999997</v>
      </c>
      <c r="H408" s="2">
        <f t="shared" si="9"/>
        <v>0.18999999901279807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377946.01000000024</v>
      </c>
      <c r="E409" s="1">
        <v>0</v>
      </c>
      <c r="F409" s="1">
        <v>0</v>
      </c>
      <c r="G409" s="2">
        <f t="shared" si="8"/>
        <v>308403.94416000019</v>
      </c>
      <c r="H409" s="2">
        <f t="shared" si="9"/>
        <v>1.0000000242143869E-2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366227.7900000019</v>
      </c>
      <c r="D410" s="1">
        <f>'PR-RAS'!E415</f>
        <v>0</v>
      </c>
      <c r="E410" s="1">
        <v>0</v>
      </c>
      <c r="F410" s="1">
        <v>0</v>
      </c>
      <c r="G410" s="2">
        <f t="shared" si="8"/>
        <v>149787.16611000078</v>
      </c>
      <c r="H410" s="2">
        <f t="shared" si="9"/>
        <v>0.20999999810010195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337898.56</v>
      </c>
      <c r="D411" s="1">
        <f>'PR-RAS'!E416</f>
        <v>0</v>
      </c>
      <c r="E411" s="1">
        <v>0</v>
      </c>
      <c r="F411" s="1">
        <v>0</v>
      </c>
      <c r="G411" s="2">
        <f t="shared" si="8"/>
        <v>138538.40959999998</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28329.23</v>
      </c>
      <c r="E412" s="1">
        <v>0</v>
      </c>
      <c r="F412" s="1">
        <v>0</v>
      </c>
      <c r="G412" s="2">
        <f t="shared" si="8"/>
        <v>23286.627059999999</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4318858.129999999</v>
      </c>
      <c r="D633" s="1">
        <f>'PR-RAS'!E639</f>
        <v>3432383.9000000004</v>
      </c>
      <c r="E633" s="1">
        <v>0</v>
      </c>
      <c r="F633" s="1">
        <v>0</v>
      </c>
      <c r="G633" s="2">
        <f t="shared" si="10"/>
        <v>7068051.5877599996</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4685085.9200000009</v>
      </c>
      <c r="D634" s="1">
        <f>'PR-RAS'!E640</f>
        <v>3054437.89</v>
      </c>
      <c r="E634" s="1">
        <v>0</v>
      </c>
      <c r="F634" s="1">
        <v>0</v>
      </c>
      <c r="G634" s="2">
        <f t="shared" si="10"/>
        <v>6832577.7561000008</v>
      </c>
      <c r="H634" s="2">
        <f t="shared" si="11"/>
        <v>0.18999999901279807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377946.01000000024</v>
      </c>
      <c r="E635" s="1">
        <v>0</v>
      </c>
      <c r="F635" s="1">
        <v>0</v>
      </c>
      <c r="G635" s="2">
        <f t="shared" si="10"/>
        <v>479235.54068000033</v>
      </c>
      <c r="H635" s="2">
        <f t="shared" si="11"/>
        <v>1.0000000242143869E-2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366227.7900000019</v>
      </c>
      <c r="D636" s="1">
        <f>'PR-RAS'!E642</f>
        <v>0</v>
      </c>
      <c r="E636" s="1">
        <v>0</v>
      </c>
      <c r="F636" s="1">
        <v>0</v>
      </c>
      <c r="G636" s="2">
        <f t="shared" si="10"/>
        <v>232554.6466500012</v>
      </c>
      <c r="H636" s="2">
        <f t="shared" si="11"/>
        <v>0.20999999810010195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337898.56</v>
      </c>
      <c r="D637" s="1">
        <f>'PR-RAS'!E643</f>
        <v>0</v>
      </c>
      <c r="E637" s="1">
        <v>0</v>
      </c>
      <c r="F637" s="1">
        <v>0</v>
      </c>
      <c r="G637" s="2">
        <f t="shared" si="10"/>
        <v>214903.48415999999</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28329.23</v>
      </c>
      <c r="E638" s="1">
        <v>0</v>
      </c>
      <c r="F638" s="1">
        <v>0</v>
      </c>
      <c r="G638" s="2">
        <f t="shared" si="10"/>
        <v>36091.439019999998</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349616.78000000026</v>
      </c>
      <c r="E639" s="1">
        <v>0</v>
      </c>
      <c r="F639" s="1">
        <v>0</v>
      </c>
      <c r="G639" s="2">
        <f t="shared" si="10"/>
        <v>446111.01128000033</v>
      </c>
      <c r="H639" s="2">
        <f t="shared" si="11"/>
        <v>0.21999999973922968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28329.230000001902</v>
      </c>
      <c r="D640" s="1">
        <f>'PR-RAS'!E646</f>
        <v>0</v>
      </c>
      <c r="E640" s="1">
        <v>0</v>
      </c>
      <c r="F640" s="1">
        <v>0</v>
      </c>
      <c r="G640" s="2">
        <f t="shared" si="10"/>
        <v>18102.377970001216</v>
      </c>
      <c r="H640" s="2">
        <f t="shared" si="11"/>
        <v>0.23000000190222636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523028.17</v>
      </c>
      <c r="D641" s="1">
        <f>'PR-RAS'!E647</f>
        <v>178381.12</v>
      </c>
      <c r="E641" s="1">
        <v>0</v>
      </c>
      <c r="F641" s="1">
        <v>0</v>
      </c>
      <c r="G641" s="2">
        <f t="shared" si="10"/>
        <v>563065.86239999998</v>
      </c>
      <c r="H641" s="2">
        <f t="shared" si="11"/>
        <v>0.28999999997904524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493692.91</v>
      </c>
      <c r="D642" s="1">
        <f>'PR-RAS'!E649</f>
        <v>72370.38</v>
      </c>
      <c r="E642" s="1">
        <v>0</v>
      </c>
      <c r="F642" s="1">
        <v>0</v>
      </c>
      <c r="G642" s="2">
        <f t="shared" si="10"/>
        <v>409235.98246999999</v>
      </c>
      <c r="H642" s="2">
        <f t="shared" si="11"/>
        <v>0.47000000003026798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4906503.9400000004</v>
      </c>
      <c r="D643" s="1">
        <f>'PR-RAS'!E650</f>
        <v>4751359.07</v>
      </c>
      <c r="E643" s="1">
        <v>0</v>
      </c>
      <c r="F643" s="1">
        <v>0</v>
      </c>
      <c r="G643" s="2">
        <f t="shared" si="10"/>
        <v>9250720.575360002</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5327826.47</v>
      </c>
      <c r="D644" s="1">
        <f>'PR-RAS'!E651</f>
        <v>3653172.54</v>
      </c>
      <c r="E644" s="1">
        <v>0</v>
      </c>
      <c r="F644" s="1">
        <v>0</v>
      </c>
      <c r="G644" s="2">
        <f t="shared" si="10"/>
        <v>8123772.3066500006</v>
      </c>
      <c r="H644" s="2">
        <f t="shared" si="11"/>
        <v>0.92999999970197678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72370.38000000082</v>
      </c>
      <c r="D645" s="1">
        <f>'PR-RAS'!E652</f>
        <v>1170556.9100000001</v>
      </c>
      <c r="E645" s="1">
        <v>0</v>
      </c>
      <c r="F645" s="1">
        <v>0</v>
      </c>
      <c r="G645" s="2">
        <f t="shared" si="10"/>
        <v>1554283.8248000008</v>
      </c>
      <c r="H645" s="2">
        <f t="shared" si="11"/>
        <v>0.47000000067055225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v>
      </c>
      <c r="D647" s="1">
        <f>'PR-RAS'!E654</f>
        <v>78</v>
      </c>
      <c r="E647" s="1">
        <v>0</v>
      </c>
      <c r="F647" s="1">
        <v>0</v>
      </c>
      <c r="G647" s="2">
        <f t="shared" si="10"/>
        <v>150.518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70</v>
      </c>
      <c r="D649" s="1">
        <f>'PR-RAS'!E656</f>
        <v>70</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1607143.59</v>
      </c>
      <c r="D668" s="1">
        <f>'PR-RAS'!E675</f>
        <v>2131983</v>
      </c>
      <c r="E668" s="1">
        <v>0</v>
      </c>
      <c r="F668" s="1">
        <v>0</v>
      </c>
      <c r="G668" s="2">
        <f t="shared" si="10"/>
        <v>3916030.0965300002</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175864.17</v>
      </c>
      <c r="D687" s="1">
        <f>'PR-RAS'!E694</f>
        <v>146963.20000000001</v>
      </c>
      <c r="E687" s="1">
        <v>0</v>
      </c>
      <c r="F687" s="1">
        <v>0</v>
      </c>
      <c r="G687" s="2">
        <f t="shared" si="10"/>
        <v>322276.33102000004</v>
      </c>
      <c r="H687" s="2">
        <f t="shared" si="11"/>
        <v>0.37000000002444722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4108.71</v>
      </c>
      <c r="D709" s="1">
        <f>'PR-RAS'!E716</f>
        <v>8657.77</v>
      </c>
      <c r="E709" s="1">
        <v>0</v>
      </c>
      <c r="F709" s="1">
        <v>0</v>
      </c>
      <c r="G709" s="2">
        <f t="shared" si="10"/>
        <v>15168.368999999999</v>
      </c>
      <c r="H709" s="2">
        <f t="shared" si="11"/>
        <v>0.51999999999952706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4675.03</v>
      </c>
      <c r="D710" s="1">
        <f>'PR-RAS'!E717</f>
        <v>2207.1999999999998</v>
      </c>
      <c r="E710" s="1">
        <v>0</v>
      </c>
      <c r="F710" s="1">
        <v>0</v>
      </c>
      <c r="G710" s="2">
        <f t="shared" si="10"/>
        <v>6444.4058699999996</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45471.86</v>
      </c>
      <c r="E711" s="1">
        <v>0</v>
      </c>
      <c r="F711" s="1">
        <v>0</v>
      </c>
      <c r="G711" s="2">
        <f t="shared" si="10"/>
        <v>64570.0412</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5036.57</v>
      </c>
      <c r="D713" s="1">
        <f>'PR-RAS'!E720</f>
        <v>3663.21</v>
      </c>
      <c r="E713" s="1">
        <v>0</v>
      </c>
      <c r="F713" s="1">
        <v>0</v>
      </c>
      <c r="G713" s="2">
        <f t="shared" si="10"/>
        <v>8802.4488799999999</v>
      </c>
      <c r="H713" s="2">
        <f t="shared" si="11"/>
        <v>0.64000000000032742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15422.94</v>
      </c>
      <c r="D715" s="1">
        <f>'PR-RAS'!E722</f>
        <v>0</v>
      </c>
      <c r="E715" s="1">
        <v>0</v>
      </c>
      <c r="F715" s="1">
        <v>0</v>
      </c>
      <c r="G715" s="2">
        <f t="shared" si="10"/>
        <v>11011.979160000001</v>
      </c>
      <c r="H715" s="2">
        <f t="shared" si="11"/>
        <v>5.9999999999490683E-2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6269.02</v>
      </c>
      <c r="D719" s="1">
        <f>'PR-RAS'!E726</f>
        <v>2858.12</v>
      </c>
      <c r="E719" s="1">
        <v>0</v>
      </c>
      <c r="F719" s="1">
        <v>0</v>
      </c>
      <c r="G719" s="2">
        <f t="shared" si="10"/>
        <v>8605.4166800000003</v>
      </c>
      <c r="H719" s="2">
        <f t="shared" si="1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3096950.6899999995</v>
      </c>
      <c r="D984" s="6">
        <f>BILANCA!E6</f>
        <v>3252058.8200000003</v>
      </c>
      <c r="E984" s="6">
        <v>0</v>
      </c>
      <c r="F984" s="6">
        <v>0</v>
      </c>
      <c r="G984" s="7">
        <f t="shared" ref="G984:G1241" si="22">B984/1000*C984+B984/500*D984</f>
        <v>9601.0683300000001</v>
      </c>
      <c r="H984" s="7">
        <f t="shared" si="19"/>
        <v>0.49000000022351742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2495210.4099999997</v>
      </c>
      <c r="D985" s="1">
        <f>BILANCA!E7</f>
        <v>1899651.1900000002</v>
      </c>
      <c r="E985" s="1">
        <v>0</v>
      </c>
      <c r="F985" s="1">
        <v>0</v>
      </c>
      <c r="G985" s="2">
        <f t="shared" si="22"/>
        <v>12589.025580000001</v>
      </c>
      <c r="H985" s="2">
        <f t="shared" si="19"/>
        <v>0.59999999986030161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148732.23000000001</v>
      </c>
      <c r="D986" s="1">
        <f>BILANCA!E8</f>
        <v>134027.25</v>
      </c>
      <c r="E986" s="1">
        <v>0</v>
      </c>
      <c r="F986" s="1">
        <v>0</v>
      </c>
      <c r="G986" s="2">
        <f t="shared" si="22"/>
        <v>1250.3601900000001</v>
      </c>
      <c r="H986" s="2">
        <f t="shared" si="19"/>
        <v>0.48000000001047738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151812.67000000001</v>
      </c>
      <c r="D988" s="1">
        <f>BILANCA!E10</f>
        <v>151812.67000000001</v>
      </c>
      <c r="E988" s="1">
        <v>0</v>
      </c>
      <c r="F988" s="1">
        <v>0</v>
      </c>
      <c r="G988" s="2">
        <f t="shared" si="22"/>
        <v>2277.1900500000002</v>
      </c>
      <c r="H988" s="2">
        <f t="shared" si="19"/>
        <v>0.65999999997438863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3080.44</v>
      </c>
      <c r="D989" s="1">
        <f>BILANCA!E11</f>
        <v>17785.419999999998</v>
      </c>
      <c r="E989" s="1">
        <v>0</v>
      </c>
      <c r="F989" s="1">
        <v>0</v>
      </c>
      <c r="G989" s="2">
        <f t="shared" si="22"/>
        <v>231.90768</v>
      </c>
      <c r="H989" s="2">
        <f t="shared" si="19"/>
        <v>0.85999999999830834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2256318.9999999995</v>
      </c>
      <c r="D990" s="1">
        <f>BILANCA!E12</f>
        <v>1717106.4600000002</v>
      </c>
      <c r="E990" s="1">
        <v>0</v>
      </c>
      <c r="F990" s="1">
        <v>0</v>
      </c>
      <c r="G990" s="2">
        <f t="shared" si="22"/>
        <v>39833.723440000002</v>
      </c>
      <c r="H990" s="2">
        <f t="shared" si="19"/>
        <v>0.46000000066123903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2228709.4799999995</v>
      </c>
      <c r="D997" s="1">
        <f>BILANCA!E19</f>
        <v>1696903.54</v>
      </c>
      <c r="E997" s="1">
        <v>0</v>
      </c>
      <c r="F997" s="1">
        <v>0</v>
      </c>
      <c r="G997" s="2">
        <f t="shared" si="22"/>
        <v>78715.231839999993</v>
      </c>
      <c r="H997" s="2">
        <f t="shared" si="19"/>
        <v>0.93999999947845936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595284.67000000004</v>
      </c>
      <c r="D998" s="1">
        <f>BILANCA!E20</f>
        <v>657168.75</v>
      </c>
      <c r="E998" s="1">
        <v>0</v>
      </c>
      <c r="F998" s="1">
        <v>0</v>
      </c>
      <c r="G998" s="2">
        <f t="shared" si="22"/>
        <v>28644.332549999999</v>
      </c>
      <c r="H998" s="2">
        <f t="shared" si="19"/>
        <v>0.57999999995809048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86287.85</v>
      </c>
      <c r="D999" s="1">
        <f>BILANCA!E21</f>
        <v>86287.85</v>
      </c>
      <c r="E999" s="1">
        <v>0</v>
      </c>
      <c r="F999" s="1">
        <v>0</v>
      </c>
      <c r="G999" s="2">
        <f t="shared" si="22"/>
        <v>4141.8168000000005</v>
      </c>
      <c r="H999" s="2">
        <f t="shared" si="19"/>
        <v>0.29999999998835847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71648.570000000007</v>
      </c>
      <c r="D1000" s="1">
        <f>BILANCA!E22</f>
        <v>71648.570000000007</v>
      </c>
      <c r="E1000" s="1">
        <v>0</v>
      </c>
      <c r="F1000" s="1">
        <v>0</v>
      </c>
      <c r="G1000" s="2">
        <f t="shared" si="22"/>
        <v>3654.0770700000003</v>
      </c>
      <c r="H1000" s="2">
        <f t="shared" si="19"/>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50380.2</v>
      </c>
      <c r="D1001" s="1">
        <f>BILANCA!E23</f>
        <v>50380.2</v>
      </c>
      <c r="E1001" s="1">
        <v>0</v>
      </c>
      <c r="F1001" s="1">
        <v>0</v>
      </c>
      <c r="G1001" s="2">
        <f t="shared" si="22"/>
        <v>2720.5307999999995</v>
      </c>
      <c r="H1001" s="2">
        <f t="shared" si="19"/>
        <v>0.39999999999417923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927433.54</v>
      </c>
      <c r="D1002" s="1">
        <f>BILANCA!E24</f>
        <v>927433.54</v>
      </c>
      <c r="E1002" s="1">
        <v>0</v>
      </c>
      <c r="F1002" s="1">
        <v>0</v>
      </c>
      <c r="G1002" s="2">
        <f t="shared" si="22"/>
        <v>52863.711780000005</v>
      </c>
      <c r="H1002" s="2">
        <f t="shared" si="19"/>
        <v>0.91999999992549419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2356404.0099999998</v>
      </c>
      <c r="D1004" s="1">
        <f>BILANCA!E26</f>
        <v>2371570.14</v>
      </c>
      <c r="E1004" s="1">
        <v>0</v>
      </c>
      <c r="F1004" s="1">
        <v>0</v>
      </c>
      <c r="G1004" s="2">
        <f t="shared" si="22"/>
        <v>149090.43009000001</v>
      </c>
      <c r="H1004" s="2">
        <f t="shared" si="19"/>
        <v>0.14999999990686774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1858729.36</v>
      </c>
      <c r="D1006" s="1">
        <f>BILANCA!E28</f>
        <v>2467585.5099999998</v>
      </c>
      <c r="E1006" s="1">
        <v>0</v>
      </c>
      <c r="F1006" s="1">
        <v>0</v>
      </c>
      <c r="G1006" s="2">
        <f t="shared" si="22"/>
        <v>156259.70873999997</v>
      </c>
      <c r="H1006" s="2">
        <f t="shared" si="19"/>
        <v>0.8500000003259629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14585.199999999997</v>
      </c>
      <c r="D1007" s="1">
        <f>BILANCA!E29</f>
        <v>9376.0699999999924</v>
      </c>
      <c r="E1007" s="1">
        <v>0</v>
      </c>
      <c r="F1007" s="1">
        <v>0</v>
      </c>
      <c r="G1007" s="2">
        <f t="shared" si="22"/>
        <v>800.0961599999996</v>
      </c>
      <c r="H1007" s="2">
        <f t="shared" si="19"/>
        <v>0.26999999998952262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78531.14</v>
      </c>
      <c r="D1008" s="1">
        <f>BILANCA!E30</f>
        <v>78531.14</v>
      </c>
      <c r="E1008" s="1">
        <v>0</v>
      </c>
      <c r="F1008" s="1">
        <v>0</v>
      </c>
      <c r="G1008" s="2">
        <f t="shared" si="22"/>
        <v>5889.8355000000001</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63945.94</v>
      </c>
      <c r="D1012" s="1">
        <f>BILANCA!E34</f>
        <v>69155.070000000007</v>
      </c>
      <c r="E1012" s="1">
        <v>0</v>
      </c>
      <c r="F1012" s="1">
        <v>0</v>
      </c>
      <c r="G1012" s="2">
        <f t="shared" si="22"/>
        <v>5865.4263200000005</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13024.320000000002</v>
      </c>
      <c r="D1013" s="1">
        <f>BILANCA!E35</f>
        <v>10826.85</v>
      </c>
      <c r="E1013" s="1">
        <v>0</v>
      </c>
      <c r="F1013" s="1">
        <v>0</v>
      </c>
      <c r="G1013" s="2">
        <f t="shared" si="22"/>
        <v>1040.3406</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19305.900000000001</v>
      </c>
      <c r="D1014" s="1">
        <f>BILANCA!E36</f>
        <v>20969.61</v>
      </c>
      <c r="E1014" s="1">
        <v>0</v>
      </c>
      <c r="F1014" s="1">
        <v>0</v>
      </c>
      <c r="G1014" s="2">
        <f t="shared" si="22"/>
        <v>1898.59872</v>
      </c>
      <c r="H1014" s="2">
        <f t="shared" si="19"/>
        <v>0.48999999999796273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6281.58</v>
      </c>
      <c r="D1018" s="1">
        <f>BILANCA!E40</f>
        <v>10142.76</v>
      </c>
      <c r="E1018" s="1">
        <v>0</v>
      </c>
      <c r="F1018" s="1">
        <v>0</v>
      </c>
      <c r="G1018" s="2">
        <f t="shared" si="22"/>
        <v>929.84850000000017</v>
      </c>
      <c r="H1018" s="2">
        <f t="shared" si="19"/>
        <v>0.65999999999985448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677.08</v>
      </c>
      <c r="D1025" s="1">
        <f>BILANCA!E47</f>
        <v>677.08</v>
      </c>
      <c r="E1025" s="1">
        <v>0</v>
      </c>
      <c r="F1025" s="1">
        <v>0</v>
      </c>
      <c r="G1025" s="2">
        <f t="shared" si="22"/>
        <v>85.312080000000009</v>
      </c>
      <c r="H1025" s="2">
        <f t="shared" si="19"/>
        <v>0.16000000000008185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1873.91</v>
      </c>
      <c r="D1026" s="1">
        <f>BILANCA!E48</f>
        <v>1873.91</v>
      </c>
      <c r="E1026" s="1">
        <v>0</v>
      </c>
      <c r="F1026" s="1">
        <v>0</v>
      </c>
      <c r="G1026" s="2">
        <f t="shared" si="22"/>
        <v>241.73439000000002</v>
      </c>
      <c r="H1026" s="2">
        <f t="shared" si="19"/>
        <v>0.17999999999983629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2550.9899999999998</v>
      </c>
      <c r="D1028" s="1">
        <f>BILANCA!E50</f>
        <v>2550.9899999999998</v>
      </c>
      <c r="E1028" s="1">
        <v>0</v>
      </c>
      <c r="F1028" s="1">
        <v>0</v>
      </c>
      <c r="G1028" s="2">
        <f t="shared" si="22"/>
        <v>344.38364999999999</v>
      </c>
      <c r="H1028" s="2">
        <f t="shared" si="19"/>
        <v>2.0000000000436557E-2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102015.83</v>
      </c>
      <c r="D1032" s="1">
        <f>BILANCA!E54</f>
        <v>103973.15</v>
      </c>
      <c r="E1032" s="1">
        <v>0</v>
      </c>
      <c r="F1032" s="1">
        <v>0</v>
      </c>
      <c r="G1032" s="2">
        <f t="shared" si="22"/>
        <v>15188.144369999998</v>
      </c>
      <c r="H1032" s="2">
        <f t="shared" si="19"/>
        <v>0.319999999992433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102015.83</v>
      </c>
      <c r="D1033" s="1">
        <f>BILANCA!E55</f>
        <v>103973.15</v>
      </c>
      <c r="E1033" s="1">
        <v>0</v>
      </c>
      <c r="F1033" s="1">
        <v>0</v>
      </c>
      <c r="G1033" s="2">
        <f t="shared" si="22"/>
        <v>15498.106500000002</v>
      </c>
      <c r="H1033" s="2">
        <f t="shared" si="19"/>
        <v>0.319999999992433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90159.18</v>
      </c>
      <c r="D1034" s="1">
        <f>BILANCA!E56</f>
        <v>48517.48</v>
      </c>
      <c r="E1034" s="1">
        <v>0</v>
      </c>
      <c r="F1034" s="1">
        <v>0</v>
      </c>
      <c r="G1034" s="2">
        <f t="shared" si="22"/>
        <v>9546.9011399999999</v>
      </c>
      <c r="H1034" s="2">
        <f t="shared" si="19"/>
        <v>0.6599999999962165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48517.48</v>
      </c>
      <c r="E1035" s="1">
        <v>0</v>
      </c>
      <c r="F1035" s="1">
        <v>0</v>
      </c>
      <c r="G1035" s="2">
        <f t="shared" si="22"/>
        <v>5045.8179200000004</v>
      </c>
      <c r="H1035" s="2">
        <f t="shared" si="19"/>
        <v>0.48000000000320142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90159.18</v>
      </c>
      <c r="D1040" s="1">
        <f>BILANCA!E62</f>
        <v>0</v>
      </c>
      <c r="E1040" s="1">
        <v>0</v>
      </c>
      <c r="F1040" s="1">
        <v>0</v>
      </c>
      <c r="G1040" s="2">
        <f t="shared" si="22"/>
        <v>5139.0732600000001</v>
      </c>
      <c r="H1040" s="2">
        <f t="shared" si="19"/>
        <v>0.17999999999301508</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601740.28</v>
      </c>
      <c r="D1046" s="1">
        <f>BILANCA!E68</f>
        <v>1352407.63</v>
      </c>
      <c r="E1046" s="1">
        <v>0</v>
      </c>
      <c r="F1046" s="1">
        <v>0</v>
      </c>
      <c r="G1046" s="2">
        <f t="shared" si="22"/>
        <v>208312.99901999999</v>
      </c>
      <c r="H1046" s="2">
        <f t="shared" si="19"/>
        <v>0.65000000013969839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72370.38</v>
      </c>
      <c r="D1047" s="1">
        <f>BILANCA!E69</f>
        <v>1170556.9099999999</v>
      </c>
      <c r="E1047" s="1">
        <v>0</v>
      </c>
      <c r="F1047" s="1">
        <v>0</v>
      </c>
      <c r="G1047" s="2">
        <f t="shared" si="22"/>
        <v>154462.98879999999</v>
      </c>
      <c r="H1047" s="2">
        <f t="shared" si="19"/>
        <v>0.47000000008847564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72370.38</v>
      </c>
      <c r="D1048" s="1">
        <f>BILANCA!E70</f>
        <v>1170556.9099999999</v>
      </c>
      <c r="E1048" s="1">
        <v>0</v>
      </c>
      <c r="F1048" s="1">
        <v>0</v>
      </c>
      <c r="G1048" s="2">
        <f t="shared" si="22"/>
        <v>156876.473</v>
      </c>
      <c r="H1048" s="2">
        <f t="shared" si="19"/>
        <v>0.47000000008847564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72370.38</v>
      </c>
      <c r="D1050" s="1">
        <f>BILANCA!E72</f>
        <v>1170556.9099999999</v>
      </c>
      <c r="E1050" s="1">
        <v>0</v>
      </c>
      <c r="F1050" s="1">
        <v>0</v>
      </c>
      <c r="G1050" s="2">
        <f t="shared" si="22"/>
        <v>161703.44140000001</v>
      </c>
      <c r="H1050" s="2">
        <f t="shared" si="19"/>
        <v>0.47000000008847564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3133.99</v>
      </c>
      <c r="D1056" s="1">
        <f>BILANCA!E78</f>
        <v>261.86</v>
      </c>
      <c r="E1056" s="1">
        <v>0</v>
      </c>
      <c r="F1056" s="1">
        <v>0</v>
      </c>
      <c r="G1056" s="2">
        <f t="shared" si="22"/>
        <v>267.01283000000001</v>
      </c>
      <c r="H1056" s="2">
        <f t="shared" si="19"/>
        <v>0.15000000000020464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2269.9699999999998</v>
      </c>
      <c r="D1061" s="1">
        <f>BILANCA!E83</f>
        <v>0</v>
      </c>
      <c r="E1061" s="1">
        <v>0</v>
      </c>
      <c r="F1061" s="1">
        <v>0</v>
      </c>
      <c r="G1061" s="2">
        <f t="shared" si="22"/>
        <v>177.05765999999997</v>
      </c>
      <c r="H1061" s="2">
        <f t="shared" si="19"/>
        <v>3.0000000000200089E-2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864.02</v>
      </c>
      <c r="D1064" s="1">
        <f>BILANCA!E86</f>
        <v>261.86</v>
      </c>
      <c r="E1064" s="1">
        <v>0</v>
      </c>
      <c r="F1064" s="1">
        <v>0</v>
      </c>
      <c r="G1064" s="2">
        <f t="shared" si="22"/>
        <v>112.40693999999999</v>
      </c>
      <c r="H1064" s="2">
        <f t="shared" si="19"/>
        <v>0.15999999999996817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3207.74</v>
      </c>
      <c r="D1142" s="1">
        <f>BILANCA!E164</f>
        <v>3207.74</v>
      </c>
      <c r="E1142" s="1">
        <v>0</v>
      </c>
      <c r="F1142" s="1">
        <v>0</v>
      </c>
      <c r="G1142" s="2">
        <f t="shared" si="22"/>
        <v>1530.0919799999999</v>
      </c>
      <c r="H1142" s="2">
        <f t="shared" si="23"/>
        <v>0.52000000000043656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3207.74</v>
      </c>
      <c r="D1144" s="1">
        <f>BILANCA!E166</f>
        <v>3207.74</v>
      </c>
      <c r="E1144" s="1">
        <v>0</v>
      </c>
      <c r="F1144" s="1">
        <v>0</v>
      </c>
      <c r="G1144" s="2">
        <f t="shared" si="22"/>
        <v>1549.33842</v>
      </c>
      <c r="H1144" s="2">
        <f t="shared" si="23"/>
        <v>0.52000000000043656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523028.17</v>
      </c>
      <c r="D1148" s="1">
        <f>BILANCA!E170</f>
        <v>178381.12</v>
      </c>
      <c r="E1148" s="1">
        <v>0</v>
      </c>
      <c r="F1148" s="1">
        <v>0</v>
      </c>
      <c r="G1148" s="2">
        <f t="shared" si="22"/>
        <v>145165.41765000002</v>
      </c>
      <c r="H1148" s="2">
        <f t="shared" si="23"/>
        <v>0.28999999997904524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523028.17</v>
      </c>
      <c r="D1151" s="1">
        <f>BILANCA!E173</f>
        <v>178381.12</v>
      </c>
      <c r="E1151" s="1">
        <v>0</v>
      </c>
      <c r="F1151" s="1">
        <v>0</v>
      </c>
      <c r="G1151" s="2">
        <f t="shared" si="22"/>
        <v>147804.78888000001</v>
      </c>
      <c r="H1151" s="2">
        <f t="shared" si="23"/>
        <v>0.28999999997904524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3096950.6900000004</v>
      </c>
      <c r="D1152" s="1">
        <f>BILANCA!E175</f>
        <v>3252058.82</v>
      </c>
      <c r="E1152" s="1">
        <v>0</v>
      </c>
      <c r="F1152" s="1">
        <v>0</v>
      </c>
      <c r="G1152" s="2">
        <f t="shared" si="22"/>
        <v>1622580.5477700003</v>
      </c>
      <c r="H1152" s="2">
        <f t="shared" si="23"/>
        <v>0.48999999975785613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626861.77</v>
      </c>
      <c r="D1153" s="1">
        <f>BILANCA!E176</f>
        <v>999583.11</v>
      </c>
      <c r="E1153" s="1">
        <v>0</v>
      </c>
      <c r="F1153" s="1">
        <v>0</v>
      </c>
      <c r="G1153" s="2">
        <f t="shared" si="22"/>
        <v>446424.75829999999</v>
      </c>
      <c r="H1153" s="2">
        <f t="shared" si="23"/>
        <v>0.33999999996740371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326861.77</v>
      </c>
      <c r="D1154" s="1">
        <f>BILANCA!E177</f>
        <v>184835.05999999997</v>
      </c>
      <c r="E1154" s="1">
        <v>0</v>
      </c>
      <c r="F1154" s="1">
        <v>0</v>
      </c>
      <c r="G1154" s="2">
        <f t="shared" si="22"/>
        <v>119106.95319</v>
      </c>
      <c r="H1154" s="2">
        <f t="shared" si="23"/>
        <v>0.28999999994994141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164708.94</v>
      </c>
      <c r="D1155" s="1">
        <f>BILANCA!E178</f>
        <v>178381.12</v>
      </c>
      <c r="E1155" s="1">
        <v>0</v>
      </c>
      <c r="F1155" s="1">
        <v>0</v>
      </c>
      <c r="G1155" s="2">
        <f t="shared" si="22"/>
        <v>89693.042959999992</v>
      </c>
      <c r="H1155" s="2">
        <f t="shared" si="23"/>
        <v>0.17999999999301508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4711.75</v>
      </c>
      <c r="D1156" s="1">
        <f>BILANCA!E179</f>
        <v>6100.37</v>
      </c>
      <c r="E1156" s="1">
        <v>0</v>
      </c>
      <c r="F1156" s="1">
        <v>0</v>
      </c>
      <c r="G1156" s="2">
        <f t="shared" si="22"/>
        <v>2925.8607700000002</v>
      </c>
      <c r="H1156" s="2">
        <f t="shared" si="23"/>
        <v>0.61999999999989086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109.82</v>
      </c>
      <c r="D1157" s="1">
        <f>BILANCA!E180</f>
        <v>91.71</v>
      </c>
      <c r="E1157" s="1">
        <v>0</v>
      </c>
      <c r="F1157" s="1">
        <v>0</v>
      </c>
      <c r="G1157" s="2">
        <f t="shared" si="22"/>
        <v>51.023759999999996</v>
      </c>
      <c r="H1157" s="2">
        <f t="shared" si="23"/>
        <v>0.47000000000001307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109.82</v>
      </c>
      <c r="D1160" s="1">
        <f>BILANCA!E183</f>
        <v>91.71</v>
      </c>
      <c r="E1160" s="1">
        <v>0</v>
      </c>
      <c r="F1160" s="1">
        <v>0</v>
      </c>
      <c r="G1160" s="2">
        <f t="shared" si="22"/>
        <v>51.903479999999995</v>
      </c>
      <c r="H1160" s="2">
        <f t="shared" si="23"/>
        <v>0.47000000000001307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157331.26</v>
      </c>
      <c r="D1165" s="1">
        <f>BILANCA!E188</f>
        <v>261.86</v>
      </c>
      <c r="E1165" s="1">
        <v>0</v>
      </c>
      <c r="F1165" s="1">
        <v>0</v>
      </c>
      <c r="G1165" s="2">
        <f t="shared" si="22"/>
        <v>28729.606360000002</v>
      </c>
      <c r="H1165" s="2">
        <f t="shared" si="23"/>
        <v>0.40000000000929958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300000</v>
      </c>
      <c r="D1183" s="1">
        <f>BILANCA!E206</f>
        <v>0</v>
      </c>
      <c r="E1183" s="1">
        <v>0</v>
      </c>
      <c r="F1183" s="1">
        <v>0</v>
      </c>
      <c r="G1183" s="2">
        <f t="shared" si="22"/>
        <v>60000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300000</v>
      </c>
      <c r="D1184" s="1">
        <f>BILANCA!E207</f>
        <v>0</v>
      </c>
      <c r="E1184" s="1">
        <v>0</v>
      </c>
      <c r="F1184" s="1">
        <v>0</v>
      </c>
      <c r="G1184" s="2">
        <f t="shared" si="22"/>
        <v>60300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300000</v>
      </c>
      <c r="D1188" s="1">
        <f>BILANCA!E211</f>
        <v>0</v>
      </c>
      <c r="E1188" s="1">
        <v>0</v>
      </c>
      <c r="F1188" s="1">
        <v>0</v>
      </c>
      <c r="G1188" s="2">
        <f t="shared" si="22"/>
        <v>61499.999999999993</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814748.05</v>
      </c>
      <c r="E1211" s="1">
        <v>0</v>
      </c>
      <c r="F1211" s="1">
        <v>0</v>
      </c>
      <c r="G1211" s="2">
        <f t="shared" si="22"/>
        <v>371525.11080000002</v>
      </c>
      <c r="H1211" s="2">
        <f t="shared" si="23"/>
        <v>5.0000000046566129E-2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814748.05</v>
      </c>
      <c r="E1213" s="1">
        <v>0</v>
      </c>
      <c r="F1213" s="1">
        <v>0</v>
      </c>
      <c r="G1213" s="2">
        <f t="shared" si="22"/>
        <v>374784.10300000006</v>
      </c>
      <c r="H1213" s="2">
        <f t="shared" si="23"/>
        <v>5.0000000046566129E-2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2470088.9200000004</v>
      </c>
      <c r="D1214" s="1">
        <f>BILANCA!E237</f>
        <v>2252475.71</v>
      </c>
      <c r="E1214" s="1">
        <v>0</v>
      </c>
      <c r="F1214" s="1">
        <v>0</v>
      </c>
      <c r="G1214" s="2">
        <f t="shared" si="22"/>
        <v>1611234.3185400004</v>
      </c>
      <c r="H1214" s="2">
        <f t="shared" si="23"/>
        <v>0.36999999964609742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2495210.41</v>
      </c>
      <c r="D1215" s="1">
        <f>BILANCA!E238</f>
        <v>1899651.19</v>
      </c>
      <c r="E1215" s="1">
        <v>0</v>
      </c>
      <c r="F1215" s="1">
        <v>0</v>
      </c>
      <c r="G1215" s="2">
        <f t="shared" si="22"/>
        <v>1460326.96728</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2495210.41</v>
      </c>
      <c r="D1216" s="1">
        <f>BILANCA!E239</f>
        <v>1899651.19</v>
      </c>
      <c r="E1216" s="1">
        <v>0</v>
      </c>
      <c r="F1216" s="1">
        <v>0</v>
      </c>
      <c r="G1216" s="2">
        <f t="shared" si="22"/>
        <v>1466621.48007</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170491.26</v>
      </c>
      <c r="D1217" s="1">
        <f>BILANCA!E240</f>
        <v>1899651.19</v>
      </c>
      <c r="E1217" s="1">
        <v>0</v>
      </c>
      <c r="F1217" s="1">
        <v>0</v>
      </c>
      <c r="G1217" s="2">
        <f t="shared" si="22"/>
        <v>928931.71176000009</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2324719.15</v>
      </c>
      <c r="D1218" s="1">
        <f>BILANCA!E241</f>
        <v>0</v>
      </c>
      <c r="E1218" s="1">
        <v>0</v>
      </c>
      <c r="F1218" s="1">
        <v>0</v>
      </c>
      <c r="G1218" s="2">
        <f t="shared" si="22"/>
        <v>546309.00024999992</v>
      </c>
      <c r="H1218" s="2">
        <f t="shared" si="23"/>
        <v>0.14999999990686774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-28329.23</v>
      </c>
      <c r="D1222" s="1">
        <f>BILANCA!E245</f>
        <v>349616.78</v>
      </c>
      <c r="E1222" s="1">
        <v>0</v>
      </c>
      <c r="F1222" s="1">
        <v>0</v>
      </c>
      <c r="G1222" s="2">
        <f t="shared" si="22"/>
        <v>160346.13487000001</v>
      </c>
      <c r="H1222" s="2">
        <f t="shared" si="23"/>
        <v>0.44999999997162377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349616.78</v>
      </c>
      <c r="E1223" s="1">
        <v>0</v>
      </c>
      <c r="F1223" s="1">
        <v>0</v>
      </c>
      <c r="G1223" s="2">
        <f t="shared" si="22"/>
        <v>167816.05439999999</v>
      </c>
      <c r="H1223" s="2">
        <f t="shared" si="23"/>
        <v>0.21999999997206032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349616.78</v>
      </c>
      <c r="E1224" s="1">
        <v>0</v>
      </c>
      <c r="F1224" s="1">
        <v>0</v>
      </c>
      <c r="G1224" s="2">
        <f t="shared" si="22"/>
        <v>168515.28796000002</v>
      </c>
      <c r="H1224" s="2">
        <f t="shared" si="23"/>
        <v>0.21999999997206032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28329.23</v>
      </c>
      <c r="D1227" s="1">
        <f>BILANCA!E250</f>
        <v>0</v>
      </c>
      <c r="E1227" s="1">
        <v>0</v>
      </c>
      <c r="F1227" s="1">
        <v>0</v>
      </c>
      <c r="G1227" s="2">
        <f t="shared" si="22"/>
        <v>6912.33212</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28329.23</v>
      </c>
      <c r="D1228" s="1">
        <f>BILANCA!E251</f>
        <v>0</v>
      </c>
      <c r="E1228" s="1">
        <v>0</v>
      </c>
      <c r="F1228" s="1">
        <v>0</v>
      </c>
      <c r="G1228" s="2">
        <f t="shared" si="22"/>
        <v>6940.6613499999994</v>
      </c>
      <c r="H1228" s="2">
        <f t="shared" si="23"/>
        <v>0.22999999999956344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3207.74</v>
      </c>
      <c r="D1233" s="1">
        <f>BILANCA!E256</f>
        <v>3207.74</v>
      </c>
      <c r="E1233" s="1">
        <v>0</v>
      </c>
      <c r="F1233" s="1">
        <v>0</v>
      </c>
      <c r="G1233" s="2">
        <f t="shared" si="22"/>
        <v>2405.8049999999998</v>
      </c>
      <c r="H1233" s="2">
        <f t="shared" si="23"/>
        <v>0.52000000000043656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3207.74</v>
      </c>
      <c r="D1243" s="1">
        <f>BILANCA!E267</f>
        <v>3207.74</v>
      </c>
      <c r="E1243" s="1">
        <v>0</v>
      </c>
      <c r="F1243" s="1">
        <v>0</v>
      </c>
      <c r="G1243" s="2">
        <f t="shared" si="24"/>
        <v>2502.0371999999998</v>
      </c>
      <c r="H1243" s="2">
        <f t="shared" si="23"/>
        <v>0.52000000000043656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311.88</v>
      </c>
      <c r="D1244" s="1">
        <f>BILANCA!E268</f>
        <v>261.86</v>
      </c>
      <c r="E1244" s="1">
        <v>0</v>
      </c>
      <c r="F1244" s="1">
        <v>0</v>
      </c>
      <c r="G1244" s="2">
        <f t="shared" si="24"/>
        <v>218.09160000000003</v>
      </c>
      <c r="H1244" s="2">
        <f t="shared" si="23"/>
        <v>0.25999999999999091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552.14</v>
      </c>
      <c r="D1247" s="1">
        <f>BILANCA!E271</f>
        <v>0</v>
      </c>
      <c r="E1247" s="1">
        <v>0</v>
      </c>
      <c r="F1247" s="1">
        <v>0</v>
      </c>
      <c r="G1247" s="2">
        <f t="shared" si="24"/>
        <v>145.76496</v>
      </c>
      <c r="H1247" s="2">
        <f t="shared" si="23"/>
        <v>0.13999999999998636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326861.77</v>
      </c>
      <c r="D1264" s="1">
        <f>BILANCA!E288</f>
        <v>184835.06</v>
      </c>
      <c r="E1264" s="1">
        <v>0</v>
      </c>
      <c r="F1264" s="1">
        <v>0</v>
      </c>
      <c r="G1264" s="2">
        <f t="shared" si="24"/>
        <v>195725.46109000003</v>
      </c>
      <c r="H1264" s="2">
        <f t="shared" si="23"/>
        <v>0.28999999997904524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300000</v>
      </c>
      <c r="D1270" s="1">
        <f>BILANCA!E294</f>
        <v>0</v>
      </c>
      <c r="E1270" s="1">
        <v>0</v>
      </c>
      <c r="F1270" s="1">
        <v>0</v>
      </c>
      <c r="G1270" s="2">
        <f t="shared" si="24"/>
        <v>86100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4685085.92</v>
      </c>
      <c r="D1408" s="1">
        <f>'RAS-funkcijski'!E114</f>
        <v>3054437.89</v>
      </c>
      <c r="E1408" s="1">
        <v>0</v>
      </c>
      <c r="F1408" s="1">
        <v>0</v>
      </c>
      <c r="G1408" s="2">
        <f t="shared" si="24"/>
        <v>1187335.787</v>
      </c>
      <c r="H1408" s="2">
        <f t="shared" si="27"/>
        <v>0.18999999994412065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4685085.92</v>
      </c>
      <c r="D1412" s="1">
        <f>'RAS-funkcijski'!E118</f>
        <v>3054437.89</v>
      </c>
      <c r="E1412" s="1">
        <v>0</v>
      </c>
      <c r="F1412" s="1">
        <v>0</v>
      </c>
      <c r="G1412" s="2">
        <f t="shared" si="24"/>
        <v>1230511.6338</v>
      </c>
      <c r="H1412" s="2">
        <f t="shared" si="27"/>
        <v>0.18999999994412065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4685085.92</v>
      </c>
      <c r="D1414" s="1">
        <f>'RAS-funkcijski'!E120</f>
        <v>3054437.89</v>
      </c>
      <c r="E1414" s="1">
        <v>0</v>
      </c>
      <c r="F1414" s="1">
        <v>0</v>
      </c>
      <c r="G1414" s="2">
        <f t="shared" si="24"/>
        <v>1252099.5572000002</v>
      </c>
      <c r="H1414" s="2">
        <f t="shared" si="27"/>
        <v>0.18999999994412065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4685085.92</v>
      </c>
      <c r="D1435" s="13">
        <f>'RAS-funkcijski'!E141</f>
        <v>3054437.89</v>
      </c>
      <c r="E1435" s="13">
        <v>0</v>
      </c>
      <c r="F1435" s="13">
        <v>0</v>
      </c>
      <c r="G1435" s="14">
        <f t="shared" si="24"/>
        <v>1478772.7529000002</v>
      </c>
      <c r="H1435" s="14">
        <f t="shared" si="27"/>
        <v>0.18999999994412065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30775.1</v>
      </c>
      <c r="E1436" s="6">
        <v>0</v>
      </c>
      <c r="F1436" s="6">
        <v>0</v>
      </c>
      <c r="G1436" s="7">
        <f t="shared" si="24"/>
        <v>61.550199999999997</v>
      </c>
      <c r="H1436" s="7">
        <f t="shared" si="27"/>
        <v>9.9999999998544808E-2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30775.1</v>
      </c>
      <c r="E1453" s="1">
        <v>0</v>
      </c>
      <c r="F1453" s="1">
        <v>0</v>
      </c>
      <c r="G1453" s="2">
        <f t="shared" si="24"/>
        <v>1107.9035999999999</v>
      </c>
      <c r="H1453" s="2">
        <f t="shared" si="27"/>
        <v>9.9999999998544808E-2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30775.1</v>
      </c>
      <c r="E1454" s="1">
        <v>0</v>
      </c>
      <c r="F1454" s="1">
        <v>0</v>
      </c>
      <c r="G1454" s="2">
        <f t="shared" si="24"/>
        <v>1169.4538</v>
      </c>
      <c r="H1454" s="2">
        <f t="shared" si="27"/>
        <v>9.9999999998544808E-2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30775.1</v>
      </c>
      <c r="E1456" s="1">
        <v>0</v>
      </c>
      <c r="F1456" s="1">
        <v>0</v>
      </c>
      <c r="G1456" s="2">
        <f t="shared" si="24"/>
        <v>1292.5542</v>
      </c>
      <c r="H1456" s="2">
        <f t="shared" si="27"/>
        <v>9.9999999998544808E-2</v>
      </c>
      <c r="I1456" s="10">
        <f t="shared" si="30"/>
        <v>129.25541999811909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626861.77</v>
      </c>
      <c r="D1480" s="6"/>
      <c r="E1480" s="6">
        <v>0</v>
      </c>
      <c r="F1480" s="6">
        <v>0</v>
      </c>
      <c r="G1480" s="7">
        <f t="shared" ref="G1480:G1580" si="34">B1480/1000*C1480</f>
        <v>626.86176999999998</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184835.05999999997</v>
      </c>
      <c r="D1481" s="1">
        <v>0</v>
      </c>
      <c r="E1481" s="1">
        <v>0</v>
      </c>
      <c r="F1481" s="1">
        <v>0</v>
      </c>
      <c r="G1481" s="2">
        <f t="shared" si="34"/>
        <v>369.67011999999994</v>
      </c>
      <c r="H1481" s="2">
        <f t="shared" si="35"/>
        <v>5.9999999968567863E-2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184835.05999999997</v>
      </c>
      <c r="D1483" s="1">
        <v>0</v>
      </c>
      <c r="E1483" s="1">
        <v>0</v>
      </c>
      <c r="F1483" s="1">
        <v>0</v>
      </c>
      <c r="G1483" s="2">
        <f t="shared" si="34"/>
        <v>739.34023999999988</v>
      </c>
      <c r="H1483" s="2">
        <f t="shared" si="35"/>
        <v>5.9999999968567863E-2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178381.12</v>
      </c>
      <c r="D1484" s="1">
        <v>0</v>
      </c>
      <c r="E1484" s="1">
        <v>0</v>
      </c>
      <c r="F1484" s="1">
        <v>0</v>
      </c>
      <c r="G1484" s="2">
        <f t="shared" si="34"/>
        <v>891.90560000000005</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6100.37</v>
      </c>
      <c r="D1485" s="1">
        <v>0</v>
      </c>
      <c r="E1485" s="1">
        <v>0</v>
      </c>
      <c r="F1485" s="1">
        <v>0</v>
      </c>
      <c r="G1485" s="2">
        <f t="shared" si="34"/>
        <v>36.602220000000003</v>
      </c>
      <c r="H1485" s="2">
        <f t="shared" si="35"/>
        <v>0.36999999999989086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91.71</v>
      </c>
      <c r="D1486" s="1">
        <v>0</v>
      </c>
      <c r="E1486" s="1">
        <v>0</v>
      </c>
      <c r="F1486" s="1">
        <v>0</v>
      </c>
      <c r="G1486" s="2">
        <f t="shared" si="34"/>
        <v>0.64196999999999993</v>
      </c>
      <c r="H1486" s="2">
        <f t="shared" si="35"/>
        <v>0.29000000000000625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261.86</v>
      </c>
      <c r="D1491" s="1">
        <v>0</v>
      </c>
      <c r="E1491" s="1">
        <v>0</v>
      </c>
      <c r="F1491" s="1">
        <v>0</v>
      </c>
      <c r="G1491" s="2">
        <f t="shared" si="34"/>
        <v>3.1423200000000002</v>
      </c>
      <c r="H1491" s="2">
        <f t="shared" si="35"/>
        <v>0.13999999999998636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626861.77</v>
      </c>
      <c r="D1499" s="1">
        <v>0</v>
      </c>
      <c r="E1499" s="1">
        <v>0</v>
      </c>
      <c r="F1499" s="1">
        <v>0</v>
      </c>
      <c r="G1499" s="2">
        <f t="shared" si="34"/>
        <v>12537.235400000001</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326861.77</v>
      </c>
      <c r="D1501" s="1">
        <v>0</v>
      </c>
      <c r="E1501" s="1">
        <v>0</v>
      </c>
      <c r="F1501" s="1">
        <v>0</v>
      </c>
      <c r="G1501" s="2">
        <f t="shared" si="34"/>
        <v>7190.9589400000004</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164708.94</v>
      </c>
      <c r="D1502" s="1">
        <v>0</v>
      </c>
      <c r="E1502" s="1">
        <v>0</v>
      </c>
      <c r="F1502" s="1">
        <v>0</v>
      </c>
      <c r="G1502" s="2">
        <f t="shared" si="34"/>
        <v>3788.3056200000001</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4711.75</v>
      </c>
      <c r="D1503" s="1">
        <v>0</v>
      </c>
      <c r="E1503" s="1">
        <v>0</v>
      </c>
      <c r="F1503" s="1">
        <v>0</v>
      </c>
      <c r="G1503" s="2">
        <f t="shared" si="34"/>
        <v>113.08200000000001</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109.82</v>
      </c>
      <c r="D1504" s="1">
        <v>0</v>
      </c>
      <c r="E1504" s="1">
        <v>0</v>
      </c>
      <c r="F1504" s="1">
        <v>0</v>
      </c>
      <c r="G1504" s="2">
        <f t="shared" si="34"/>
        <v>2.7454999999999998</v>
      </c>
      <c r="H1504" s="2">
        <f t="shared" si="35"/>
        <v>0.18000000000000682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157331.26</v>
      </c>
      <c r="D1509" s="1">
        <v>0</v>
      </c>
      <c r="E1509" s="1">
        <v>0</v>
      </c>
      <c r="F1509" s="1">
        <v>0</v>
      </c>
      <c r="G1509" s="2">
        <f t="shared" si="34"/>
        <v>4719.9377999999997</v>
      </c>
      <c r="H1509" s="2">
        <f t="shared" si="35"/>
        <v>0.26000000000931323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300000</v>
      </c>
      <c r="D1511" s="1">
        <v>0</v>
      </c>
      <c r="E1511" s="1">
        <v>0</v>
      </c>
      <c r="F1511" s="1">
        <v>0</v>
      </c>
      <c r="G1511" s="2">
        <f t="shared" si="34"/>
        <v>9600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300000</v>
      </c>
      <c r="D1515" s="1">
        <v>0</v>
      </c>
      <c r="E1515" s="1">
        <v>0</v>
      </c>
      <c r="F1515" s="1">
        <v>0</v>
      </c>
      <c r="G1515" s="2">
        <f t="shared" si="34"/>
        <v>10800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184835.05999999994</v>
      </c>
      <c r="D1517" s="1">
        <v>0</v>
      </c>
      <c r="E1517" s="1">
        <v>0</v>
      </c>
      <c r="F1517" s="1">
        <v>0</v>
      </c>
      <c r="G1517" s="2">
        <f t="shared" si="34"/>
        <v>7023.7322799999974</v>
      </c>
      <c r="H1517" s="2">
        <f t="shared" si="35"/>
        <v>5.9999999939464033E-2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184835.06</v>
      </c>
      <c r="D1576" s="1">
        <v>0</v>
      </c>
      <c r="E1576" s="1">
        <v>0</v>
      </c>
      <c r="F1576" s="1">
        <v>0</v>
      </c>
      <c r="G1576" s="2">
        <f t="shared" si="34"/>
        <v>17929.000820000001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184835.06</v>
      </c>
      <c r="D1578" s="1">
        <v>0</v>
      </c>
      <c r="E1578" s="1">
        <v>0</v>
      </c>
      <c r="F1578" s="1">
        <v>0</v>
      </c>
      <c r="G1578" s="2">
        <f t="shared" si="34"/>
        <v>18298.67094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4318858.129999999</v>
      </c>
      <c r="I16" s="170">
        <f>'PR-RAS'!E6</f>
        <v>3432383.9000000004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4644853.5900000008</v>
      </c>
      <c r="I17" s="170">
        <f>'PR-RAS'!E151</f>
        <v>2986590.5700000003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349616.78000000026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28329.230000001902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2495210.4099999997</v>
      </c>
      <c r="I20" s="173">
        <f>BILANCA!E7</f>
        <v>1899651.1900000002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601740.28</v>
      </c>
      <c r="I21" s="175">
        <f>BILANCA!E68</f>
        <v>1352407.63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626861.77</v>
      </c>
      <c r="I22" s="175">
        <f>BILANCA!E176</f>
        <v>999583.11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2470088.9200000004</v>
      </c>
      <c r="I23" s="177">
        <f>BILANCA!E237</f>
        <v>2252475.71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4685085.92</v>
      </c>
      <c r="I27" s="175">
        <f>'RAS-funkcijski'!E114</f>
        <v>3054437.89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4685085.92</v>
      </c>
      <c r="I28" s="179">
        <f>'RAS-funkcijski'!E141</f>
        <v>3054437.89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30775.1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30775.1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626861.77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184835.05999999994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184835.06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3"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4318858.129999999</v>
      </c>
      <c r="E6" s="51">
        <f>E7+E44+E50+E82+E106+E124+E133+E139</f>
        <v>3432383.9000000004</v>
      </c>
      <c r="F6" s="52">
        <f t="shared" ref="F6:F131" si="0">IF(D6&lt;&gt;0,IF(E6/D6&gt;=100,"&gt;&gt;100",E6/D6*100),"-")</f>
        <v>79.474337815305844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3870549.4299999997</v>
      </c>
      <c r="E50" s="51">
        <f>E51+E54+E59+E62+E65+E68+E71+E74+E77</f>
        <v>2953411.49</v>
      </c>
      <c r="F50" s="52">
        <f t="shared" si="0"/>
        <v>76.304709277411305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2087541.67</v>
      </c>
      <c r="E54" s="51">
        <f t="shared" si="11"/>
        <v>674465.29</v>
      </c>
      <c r="F54" s="52">
        <f t="shared" si="0"/>
        <v>32.309069547818901</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2087541.67</v>
      </c>
      <c r="E57" s="242">
        <v>674465.29</v>
      </c>
      <c r="F57" s="52">
        <f t="shared" si="0"/>
        <v>32.309069547818901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1607143.59</v>
      </c>
      <c r="E68" s="51">
        <f t="shared" si="15"/>
        <v>2131983</v>
      </c>
      <c r="F68" s="52">
        <f t="shared" si="0"/>
        <v>132.65665950856328</v>
      </c>
    </row>
    <row r="69" spans="1:6" ht="12.75" customHeight="1" x14ac:dyDescent="0.2">
      <c r="A69" s="53" t="s">
        <v>184</v>
      </c>
      <c r="B69" s="85" t="s">
        <v>185</v>
      </c>
      <c r="C69" s="50" t="s">
        <v>184</v>
      </c>
      <c r="D69" s="242">
        <v>1607143.59</v>
      </c>
      <c r="E69" s="242">
        <v>2131983</v>
      </c>
      <c r="F69" s="52">
        <f t="shared" si="0"/>
        <v>132.65665950856328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175864.17</v>
      </c>
      <c r="E74" s="51">
        <f t="shared" si="17"/>
        <v>146963.20000000001</v>
      </c>
      <c r="F74" s="52">
        <f t="shared" si="0"/>
        <v>83.566311432283229</v>
      </c>
    </row>
    <row r="75" spans="1:6" ht="12.75" customHeight="1" x14ac:dyDescent="0.2">
      <c r="A75" s="53" t="s">
        <v>196</v>
      </c>
      <c r="B75" s="85" t="s">
        <v>197</v>
      </c>
      <c r="C75" s="50" t="s">
        <v>196</v>
      </c>
      <c r="D75" s="242">
        <v>175864.17</v>
      </c>
      <c r="E75" s="242">
        <v>146963.20000000001</v>
      </c>
      <c r="F75" s="52">
        <f t="shared" si="0"/>
        <v>83.566311432283229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0.76</v>
      </c>
      <c r="E82" s="51">
        <f t="shared" si="19"/>
        <v>4.5999999999999996</v>
      </c>
      <c r="F82" s="52">
        <f t="shared" si="0"/>
        <v>605.26315789473676</v>
      </c>
    </row>
    <row r="83" spans="1:6" ht="12.75" customHeight="1" x14ac:dyDescent="0.2">
      <c r="A83" s="53">
        <v>641</v>
      </c>
      <c r="B83" s="85" t="s">
        <v>212</v>
      </c>
      <c r="C83" s="50" t="s">
        <v>213</v>
      </c>
      <c r="D83" s="51">
        <f t="shared" ref="D83:E83" si="20">SUM(D84:D90)</f>
        <v>0.76</v>
      </c>
      <c r="E83" s="51">
        <f t="shared" si="20"/>
        <v>4.5999999999999996</v>
      </c>
      <c r="F83" s="52">
        <f t="shared" si="0"/>
        <v>605.26315789473676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0.76</v>
      </c>
      <c r="E85" s="242">
        <v>4.5999999999999996</v>
      </c>
      <c r="F85" s="52">
        <f t="shared" si="0"/>
        <v>605.26315789473676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48396.71</v>
      </c>
      <c r="E124" s="51">
        <f t="shared" si="27"/>
        <v>72665.27</v>
      </c>
      <c r="F124" s="52">
        <f t="shared" si="0"/>
        <v>150.14506151347894</v>
      </c>
    </row>
    <row r="125" spans="1:6" ht="12.75" customHeight="1" x14ac:dyDescent="0.2">
      <c r="A125" s="53">
        <v>661</v>
      </c>
      <c r="B125" s="86" t="s">
        <v>296</v>
      </c>
      <c r="C125" s="50" t="s">
        <v>297</v>
      </c>
      <c r="D125" s="51">
        <f t="shared" ref="D125:E125" si="28">SUM(D126:D127)</f>
        <v>44102.81</v>
      </c>
      <c r="E125" s="51">
        <f t="shared" si="28"/>
        <v>61742.82</v>
      </c>
      <c r="F125" s="52">
        <f t="shared" si="0"/>
        <v>139.9974740838509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44102.81</v>
      </c>
      <c r="E127" s="242">
        <v>61742.82</v>
      </c>
      <c r="F127" s="52">
        <f t="shared" si="0"/>
        <v>139.9974740838509</v>
      </c>
    </row>
    <row r="128" spans="1:6" ht="24" x14ac:dyDescent="0.2">
      <c r="A128" s="53">
        <v>663</v>
      </c>
      <c r="B128" s="231" t="s">
        <v>302</v>
      </c>
      <c r="C128" s="50" t="s">
        <v>303</v>
      </c>
      <c r="D128" s="51">
        <f t="shared" ref="D128:E128" si="29">SUM(D129:D132)</f>
        <v>4293.8999999999996</v>
      </c>
      <c r="E128" s="51">
        <f t="shared" si="29"/>
        <v>10922.45</v>
      </c>
      <c r="F128" s="52">
        <f t="shared" si="0"/>
        <v>254.37131745033653</v>
      </c>
    </row>
    <row r="129" spans="1:6" ht="12.75" customHeight="1" x14ac:dyDescent="0.2">
      <c r="A129" s="53">
        <v>6631</v>
      </c>
      <c r="B129" s="86" t="s">
        <v>304</v>
      </c>
      <c r="C129" s="50" t="s">
        <v>305</v>
      </c>
      <c r="D129" s="242">
        <v>4293.8999999999996</v>
      </c>
      <c r="E129" s="242">
        <v>10922.45</v>
      </c>
      <c r="F129" s="52">
        <f t="shared" si="0"/>
        <v>254.37131745033653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399911.23</v>
      </c>
      <c r="E133" s="51">
        <f t="shared" si="30"/>
        <v>406302.54</v>
      </c>
      <c r="F133" s="52">
        <f t="shared" ref="F133:F223" si="31">IF(D133&lt;&gt;0,IF(E133/D133&gt;=100,"&gt;&gt;100",E133/D133*100),"-")</f>
        <v>101.59818217657954</v>
      </c>
    </row>
    <row r="134" spans="1:6" ht="24" x14ac:dyDescent="0.2">
      <c r="A134" s="53">
        <v>671</v>
      </c>
      <c r="B134" s="232" t="s">
        <v>314</v>
      </c>
      <c r="C134" s="50" t="s">
        <v>315</v>
      </c>
      <c r="D134" s="51">
        <f t="shared" ref="D134:E134" si="32">SUM(D135:D137)</f>
        <v>399911.23</v>
      </c>
      <c r="E134" s="51">
        <f t="shared" si="32"/>
        <v>406302.54</v>
      </c>
      <c r="F134" s="52">
        <f t="shared" si="31"/>
        <v>101.59818217657954</v>
      </c>
    </row>
    <row r="135" spans="1:6" ht="12.75" customHeight="1" x14ac:dyDescent="0.2">
      <c r="A135" s="53">
        <v>6711</v>
      </c>
      <c r="B135" s="85" t="s">
        <v>316</v>
      </c>
      <c r="C135" s="50" t="s">
        <v>317</v>
      </c>
      <c r="D135" s="242">
        <v>399911.23</v>
      </c>
      <c r="E135" s="242">
        <v>406302.54</v>
      </c>
      <c r="F135" s="52">
        <f t="shared" si="31"/>
        <v>101.59818217657954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4644853.5900000008</v>
      </c>
      <c r="E151" s="51">
        <f t="shared" si="35"/>
        <v>2986590.5700000003</v>
      </c>
      <c r="F151" s="52">
        <f t="shared" si="31"/>
        <v>64.29891733142874</v>
      </c>
    </row>
    <row r="152" spans="1:6" ht="12.75" customHeight="1" x14ac:dyDescent="0.2">
      <c r="A152" s="53">
        <v>31</v>
      </c>
      <c r="B152" s="85" t="s">
        <v>349</v>
      </c>
      <c r="C152" s="50" t="s">
        <v>35</v>
      </c>
      <c r="D152" s="51">
        <f t="shared" ref="D152:E152" si="36">D153+D158+D159</f>
        <v>1791205.02</v>
      </c>
      <c r="E152" s="51">
        <f t="shared" si="36"/>
        <v>2203576.9700000002</v>
      </c>
      <c r="F152" s="52">
        <f t="shared" si="31"/>
        <v>123.02204077118989</v>
      </c>
    </row>
    <row r="153" spans="1:6" ht="12.75" customHeight="1" x14ac:dyDescent="0.2">
      <c r="A153" s="53">
        <v>311</v>
      </c>
      <c r="B153" s="85" t="s">
        <v>350</v>
      </c>
      <c r="C153" s="50" t="s">
        <v>351</v>
      </c>
      <c r="D153" s="51">
        <f t="shared" ref="D153:E153" si="37">SUM(D154:D157)</f>
        <v>1466862.66</v>
      </c>
      <c r="E153" s="51">
        <f t="shared" si="37"/>
        <v>1821843.12</v>
      </c>
      <c r="F153" s="52">
        <f t="shared" si="31"/>
        <v>124.19997929458511</v>
      </c>
    </row>
    <row r="154" spans="1:6" ht="12.75" customHeight="1" x14ac:dyDescent="0.2">
      <c r="A154" s="53">
        <v>3111</v>
      </c>
      <c r="B154" s="85" t="s">
        <v>352</v>
      </c>
      <c r="C154" s="50" t="s">
        <v>353</v>
      </c>
      <c r="D154" s="242">
        <v>1466862.66</v>
      </c>
      <c r="E154" s="242">
        <v>1821843.12</v>
      </c>
      <c r="F154" s="52">
        <f t="shared" si="31"/>
        <v>124.19997929458511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80976.600000000006</v>
      </c>
      <c r="E158" s="242">
        <v>81661.94</v>
      </c>
      <c r="F158" s="52">
        <f t="shared" si="31"/>
        <v>100.84634326459742</v>
      </c>
    </row>
    <row r="159" spans="1:6" ht="12.75" customHeight="1" x14ac:dyDescent="0.2">
      <c r="A159" s="53">
        <v>313</v>
      </c>
      <c r="B159" s="85" t="s">
        <v>362</v>
      </c>
      <c r="C159" s="50" t="s">
        <v>363</v>
      </c>
      <c r="D159" s="51">
        <f t="shared" ref="D159:E159" si="38">SUM(D160:D162)</f>
        <v>243365.76000000001</v>
      </c>
      <c r="E159" s="51">
        <f t="shared" si="38"/>
        <v>300071.90999999997</v>
      </c>
      <c r="F159" s="52">
        <f t="shared" si="31"/>
        <v>123.30079219032291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243365.76000000001</v>
      </c>
      <c r="E161" s="242">
        <v>300071.90999999997</v>
      </c>
      <c r="F161" s="52">
        <f t="shared" si="31"/>
        <v>123.30079219032291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2766936.63</v>
      </c>
      <c r="E163" s="51">
        <f t="shared" si="39"/>
        <v>745918.94</v>
      </c>
      <c r="F163" s="52">
        <f t="shared" si="31"/>
        <v>26.958295029691371</v>
      </c>
    </row>
    <row r="164" spans="1:6" ht="12.75" customHeight="1" x14ac:dyDescent="0.2">
      <c r="A164" s="53">
        <v>321</v>
      </c>
      <c r="B164" s="85" t="s">
        <v>371</v>
      </c>
      <c r="C164" s="50" t="s">
        <v>372</v>
      </c>
      <c r="D164" s="51">
        <f t="shared" ref="D164:E164" si="40">SUM(D165:D168)</f>
        <v>456050.23</v>
      </c>
      <c r="E164" s="51">
        <f t="shared" si="40"/>
        <v>113720.56999999999</v>
      </c>
      <c r="F164" s="52">
        <f t="shared" si="31"/>
        <v>24.935974706119541</v>
      </c>
    </row>
    <row r="165" spans="1:6" ht="12.75" customHeight="1" x14ac:dyDescent="0.2">
      <c r="A165" s="53">
        <v>3211</v>
      </c>
      <c r="B165" s="85" t="s">
        <v>373</v>
      </c>
      <c r="C165" s="50" t="s">
        <v>374</v>
      </c>
      <c r="D165" s="242">
        <v>29272.51</v>
      </c>
      <c r="E165" s="242">
        <v>33522.29</v>
      </c>
      <c r="F165" s="52">
        <f t="shared" si="31"/>
        <v>114.51798974532763</v>
      </c>
    </row>
    <row r="166" spans="1:6" ht="12.75" customHeight="1" x14ac:dyDescent="0.2">
      <c r="A166" s="53">
        <v>3212</v>
      </c>
      <c r="B166" s="85" t="s">
        <v>375</v>
      </c>
      <c r="C166" s="50" t="s">
        <v>376</v>
      </c>
      <c r="D166" s="242">
        <v>35141.050000000003</v>
      </c>
      <c r="E166" s="242">
        <v>45471.86</v>
      </c>
      <c r="F166" s="52">
        <f t="shared" si="31"/>
        <v>129.3981255540173</v>
      </c>
    </row>
    <row r="167" spans="1:6" ht="12.75" customHeight="1" x14ac:dyDescent="0.2">
      <c r="A167" s="53">
        <v>3213</v>
      </c>
      <c r="B167" s="85" t="s">
        <v>377</v>
      </c>
      <c r="C167" s="50" t="s">
        <v>378</v>
      </c>
      <c r="D167" s="242">
        <v>390824.17</v>
      </c>
      <c r="E167" s="242">
        <v>34726.42</v>
      </c>
      <c r="F167" s="52">
        <f t="shared" si="31"/>
        <v>8.8854330580424445</v>
      </c>
    </row>
    <row r="168" spans="1:6" ht="12.75" customHeight="1" x14ac:dyDescent="0.2">
      <c r="A168" s="53">
        <v>3214</v>
      </c>
      <c r="B168" s="85" t="s">
        <v>379</v>
      </c>
      <c r="C168" s="50" t="s">
        <v>380</v>
      </c>
      <c r="D168" s="242">
        <v>812.5</v>
      </c>
      <c r="E168" s="242"/>
      <c r="F168" s="52">
        <f t="shared" si="31"/>
        <v>0</v>
      </c>
    </row>
    <row r="169" spans="1:6" ht="12.75" customHeight="1" x14ac:dyDescent="0.2">
      <c r="A169" s="53">
        <v>322</v>
      </c>
      <c r="B169" s="85" t="s">
        <v>381</v>
      </c>
      <c r="C169" s="50" t="s">
        <v>382</v>
      </c>
      <c r="D169" s="51">
        <f t="shared" ref="D169:E169" si="41">SUM(D170:D176)</f>
        <v>1305177.23</v>
      </c>
      <c r="E169" s="51">
        <f t="shared" si="41"/>
        <v>341764.07999999996</v>
      </c>
      <c r="F169" s="52">
        <f t="shared" si="31"/>
        <v>26.185262211477589</v>
      </c>
    </row>
    <row r="170" spans="1:6" ht="12.75" customHeight="1" x14ac:dyDescent="0.2">
      <c r="A170" s="53">
        <v>3221</v>
      </c>
      <c r="B170" s="85" t="s">
        <v>383</v>
      </c>
      <c r="C170" s="50" t="s">
        <v>384</v>
      </c>
      <c r="D170" s="242">
        <v>1274885.18</v>
      </c>
      <c r="E170" s="242">
        <v>324056.48</v>
      </c>
      <c r="F170" s="52">
        <f t="shared" si="31"/>
        <v>25.418483568849702</v>
      </c>
    </row>
    <row r="171" spans="1:6" ht="12.75" customHeight="1" x14ac:dyDescent="0.2">
      <c r="A171" s="53">
        <v>3222</v>
      </c>
      <c r="B171" s="85" t="s">
        <v>385</v>
      </c>
      <c r="C171" s="50" t="s">
        <v>386</v>
      </c>
      <c r="D171" s="242">
        <v>26140.77</v>
      </c>
      <c r="E171" s="242">
        <v>13681.68</v>
      </c>
      <c r="F171" s="52">
        <f t="shared" si="31"/>
        <v>52.338473579775957</v>
      </c>
    </row>
    <row r="172" spans="1:6" ht="12.75" customHeight="1" x14ac:dyDescent="0.2">
      <c r="A172" s="53">
        <v>3223</v>
      </c>
      <c r="B172" s="85" t="s">
        <v>387</v>
      </c>
      <c r="C172" s="50" t="s">
        <v>388</v>
      </c>
      <c r="D172" s="242">
        <v>0</v>
      </c>
      <c r="E172" s="242"/>
      <c r="F172" s="52" t="str">
        <f t="shared" si="31"/>
        <v>-</v>
      </c>
    </row>
    <row r="173" spans="1:6" ht="12.75" customHeight="1" x14ac:dyDescent="0.2">
      <c r="A173" s="53">
        <v>3224</v>
      </c>
      <c r="B173" s="85" t="s">
        <v>389</v>
      </c>
      <c r="C173" s="50" t="s">
        <v>390</v>
      </c>
      <c r="D173" s="242">
        <v>1423.8</v>
      </c>
      <c r="E173" s="242">
        <v>1817.32</v>
      </c>
      <c r="F173" s="52">
        <f t="shared" si="31"/>
        <v>127.63871330243011</v>
      </c>
    </row>
    <row r="174" spans="1:6" ht="12.75" customHeight="1" x14ac:dyDescent="0.2">
      <c r="A174" s="53">
        <v>3225</v>
      </c>
      <c r="B174" s="85" t="s">
        <v>391</v>
      </c>
      <c r="C174" s="50" t="s">
        <v>392</v>
      </c>
      <c r="D174" s="242">
        <v>2727.48</v>
      </c>
      <c r="E174" s="242">
        <v>2208.6</v>
      </c>
      <c r="F174" s="52">
        <f t="shared" si="31"/>
        <v>80.975845835716484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527692.39999999991</v>
      </c>
      <c r="E177" s="51">
        <f t="shared" si="42"/>
        <v>134378.18</v>
      </c>
      <c r="F177" s="52">
        <f t="shared" si="31"/>
        <v>25.465248315116916</v>
      </c>
    </row>
    <row r="178" spans="1:6" ht="12.75" customHeight="1" x14ac:dyDescent="0.2">
      <c r="A178" s="53">
        <v>3231</v>
      </c>
      <c r="B178" s="85" t="s">
        <v>399</v>
      </c>
      <c r="C178" s="50" t="s">
        <v>400</v>
      </c>
      <c r="D178" s="242">
        <v>14043.44</v>
      </c>
      <c r="E178" s="242">
        <v>7114.15</v>
      </c>
      <c r="F178" s="52">
        <f t="shared" si="31"/>
        <v>50.658172071800067</v>
      </c>
    </row>
    <row r="179" spans="1:6" ht="12.75" customHeight="1" x14ac:dyDescent="0.2">
      <c r="A179" s="53">
        <v>3232</v>
      </c>
      <c r="B179" s="85" t="s">
        <v>401</v>
      </c>
      <c r="C179" s="50" t="s">
        <v>402</v>
      </c>
      <c r="D179" s="242">
        <v>9326.3700000000008</v>
      </c>
      <c r="E179" s="242">
        <v>61</v>
      </c>
      <c r="F179" s="52">
        <f t="shared" si="31"/>
        <v>0.65405940360504666</v>
      </c>
    </row>
    <row r="180" spans="1:6" ht="12.75" customHeight="1" x14ac:dyDescent="0.2">
      <c r="A180" s="53">
        <v>3233</v>
      </c>
      <c r="B180" s="85" t="s">
        <v>403</v>
      </c>
      <c r="C180" s="50" t="s">
        <v>404</v>
      </c>
      <c r="D180" s="242">
        <v>170503.4</v>
      </c>
      <c r="E180" s="242">
        <v>978.78</v>
      </c>
      <c r="F180" s="52">
        <f t="shared" si="31"/>
        <v>0.57405306873645923</v>
      </c>
    </row>
    <row r="181" spans="1:6" ht="12.75" customHeight="1" x14ac:dyDescent="0.2">
      <c r="A181" s="53">
        <v>3234</v>
      </c>
      <c r="B181" s="85" t="s">
        <v>405</v>
      </c>
      <c r="C181" s="50" t="s">
        <v>406</v>
      </c>
      <c r="D181" s="242">
        <v>10968.96</v>
      </c>
      <c r="E181" s="242">
        <v>10968.96</v>
      </c>
      <c r="F181" s="52">
        <f t="shared" si="31"/>
        <v>100</v>
      </c>
    </row>
    <row r="182" spans="1:6" ht="12.75" customHeight="1" x14ac:dyDescent="0.2">
      <c r="A182" s="53">
        <v>3235</v>
      </c>
      <c r="B182" s="85" t="s">
        <v>407</v>
      </c>
      <c r="C182" s="50" t="s">
        <v>408</v>
      </c>
      <c r="D182" s="242">
        <v>99467.16</v>
      </c>
      <c r="E182" s="242">
        <v>95305.919999999998</v>
      </c>
      <c r="F182" s="52">
        <f t="shared" si="31"/>
        <v>95.816468470598736</v>
      </c>
    </row>
    <row r="183" spans="1:6" ht="12.75" customHeight="1" x14ac:dyDescent="0.2">
      <c r="A183" s="53">
        <v>3236</v>
      </c>
      <c r="B183" s="85" t="s">
        <v>409</v>
      </c>
      <c r="C183" s="50" t="s">
        <v>410</v>
      </c>
      <c r="D183" s="242">
        <v>5036.57</v>
      </c>
      <c r="E183" s="242">
        <v>4950.67</v>
      </c>
      <c r="F183" s="52">
        <f t="shared" si="31"/>
        <v>98.294474215587201</v>
      </c>
    </row>
    <row r="184" spans="1:6" ht="12.75" customHeight="1" x14ac:dyDescent="0.2">
      <c r="A184" s="53">
        <v>3237</v>
      </c>
      <c r="B184" s="85" t="s">
        <v>411</v>
      </c>
      <c r="C184" s="50" t="s">
        <v>412</v>
      </c>
      <c r="D184" s="242">
        <v>15422.94</v>
      </c>
      <c r="E184" s="242"/>
      <c r="F184" s="52">
        <f t="shared" si="31"/>
        <v>0</v>
      </c>
    </row>
    <row r="185" spans="1:6" ht="12.75" customHeight="1" x14ac:dyDescent="0.2">
      <c r="A185" s="53">
        <v>3238</v>
      </c>
      <c r="B185" s="85" t="s">
        <v>413</v>
      </c>
      <c r="C185" s="50" t="s">
        <v>414</v>
      </c>
      <c r="D185" s="242">
        <v>5066.42</v>
      </c>
      <c r="E185" s="242">
        <v>10038.27</v>
      </c>
      <c r="F185" s="52">
        <f t="shared" si="31"/>
        <v>198.1333959679616</v>
      </c>
    </row>
    <row r="186" spans="1:6" ht="12.75" customHeight="1" x14ac:dyDescent="0.2">
      <c r="A186" s="53">
        <v>3239</v>
      </c>
      <c r="B186" s="85" t="s">
        <v>415</v>
      </c>
      <c r="C186" s="50" t="s">
        <v>416</v>
      </c>
      <c r="D186" s="242">
        <v>197857.14</v>
      </c>
      <c r="E186" s="242">
        <v>4960.43</v>
      </c>
      <c r="F186" s="52">
        <f t="shared" si="31"/>
        <v>2.5070765704993008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478016.76999999996</v>
      </c>
      <c r="E188" s="51">
        <f t="shared" si="43"/>
        <v>156056.10999999999</v>
      </c>
      <c r="F188" s="52">
        <f t="shared" si="31"/>
        <v>32.646576395217267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6269.02</v>
      </c>
      <c r="E190" s="242">
        <v>2858.12</v>
      </c>
      <c r="F190" s="52">
        <f t="shared" si="31"/>
        <v>45.591176930365506</v>
      </c>
    </row>
    <row r="191" spans="1:6" ht="12.75" customHeight="1" x14ac:dyDescent="0.2">
      <c r="A191" s="53">
        <v>3293</v>
      </c>
      <c r="B191" s="85" t="s">
        <v>425</v>
      </c>
      <c r="C191" s="50" t="s">
        <v>426</v>
      </c>
      <c r="D191" s="242">
        <v>81179.48</v>
      </c>
      <c r="E191" s="242">
        <v>10981.5</v>
      </c>
      <c r="F191" s="52">
        <f t="shared" si="31"/>
        <v>13.527433287328275</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3048.86</v>
      </c>
      <c r="E193" s="242">
        <v>3458.18</v>
      </c>
      <c r="F193" s="52">
        <f t="shared" si="31"/>
        <v>113.42534586697978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387484.41</v>
      </c>
      <c r="E195" s="242">
        <v>138723.31</v>
      </c>
      <c r="F195" s="52">
        <f t="shared" si="31"/>
        <v>35.801004226208747</v>
      </c>
    </row>
    <row r="196" spans="1:6" ht="12.75" customHeight="1" x14ac:dyDescent="0.2">
      <c r="A196" s="53">
        <v>34</v>
      </c>
      <c r="B196" s="232" t="s">
        <v>435</v>
      </c>
      <c r="C196" s="50" t="s">
        <v>436</v>
      </c>
      <c r="D196" s="51">
        <f t="shared" ref="D196:E196" si="44">D197+D202+D210</f>
        <v>1579.94</v>
      </c>
      <c r="E196" s="51">
        <f t="shared" si="44"/>
        <v>4180.74</v>
      </c>
      <c r="F196" s="52">
        <f t="shared" si="31"/>
        <v>264.61384609542131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1579.94</v>
      </c>
      <c r="E210" s="51">
        <f t="shared" si="47"/>
        <v>4180.74</v>
      </c>
      <c r="F210" s="52">
        <f t="shared" si="31"/>
        <v>264.61384609542131</v>
      </c>
    </row>
    <row r="211" spans="1:6" ht="12.75" customHeight="1" x14ac:dyDescent="0.2">
      <c r="A211" s="53">
        <v>3431</v>
      </c>
      <c r="B211" s="232" t="s">
        <v>465</v>
      </c>
      <c r="C211" s="50" t="s">
        <v>466</v>
      </c>
      <c r="D211" s="242">
        <v>1579.92</v>
      </c>
      <c r="E211" s="242">
        <v>1676.57</v>
      </c>
      <c r="F211" s="52">
        <f t="shared" si="31"/>
        <v>106.1173983492835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0.02</v>
      </c>
      <c r="E214" s="242">
        <v>2504.17</v>
      </c>
      <c r="F214" s="52" t="str">
        <f t="shared" si="31"/>
        <v>&gt;&gt;100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85132</v>
      </c>
      <c r="E252" s="51">
        <f t="shared" si="63"/>
        <v>32913.919999999998</v>
      </c>
      <c r="F252" s="52">
        <f t="shared" ref="F252:F258" si="64">IF(D252&lt;&gt;0,IF(E252/D252&gt;=100,"&gt;&gt;100",E252/D252*100),"-")</f>
        <v>38.662218672179669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85132</v>
      </c>
      <c r="E259" s="51">
        <f t="shared" si="66"/>
        <v>32913.919999999998</v>
      </c>
      <c r="F259" s="52">
        <f t="shared" ref="F259:F262" si="67">IF(D259&lt;&gt;0,IF(E259/D259&gt;=100,"&gt;&gt;100",E259/D259*100),"-")</f>
        <v>38.662218672179669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85132</v>
      </c>
      <c r="E262" s="242">
        <v>32913.919999999998</v>
      </c>
      <c r="F262" s="52">
        <f t="shared" si="67"/>
        <v>38.662218672179669</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4644853.5900000008</v>
      </c>
      <c r="E289" s="51">
        <f t="shared" si="79"/>
        <v>2986590.5700000003</v>
      </c>
      <c r="F289" s="52">
        <f t="shared" si="76"/>
        <v>64.29891733142874</v>
      </c>
    </row>
    <row r="290" spans="1:6" ht="12.75" customHeight="1" x14ac:dyDescent="0.2">
      <c r="A290" s="53" t="s">
        <v>608</v>
      </c>
      <c r="B290" s="85" t="s">
        <v>619</v>
      </c>
      <c r="C290" s="50" t="s">
        <v>620</v>
      </c>
      <c r="D290" s="51">
        <f>IF(D6&gt;=D289,D6-D289,0)</f>
        <v>0</v>
      </c>
      <c r="E290" s="51">
        <f>IF(E6&gt;=E289,E6-E289,0)</f>
        <v>445793.33000000007</v>
      </c>
      <c r="F290" s="52" t="str">
        <f t="shared" si="76"/>
        <v>-</v>
      </c>
    </row>
    <row r="291" spans="1:6" ht="12.75" customHeight="1" x14ac:dyDescent="0.2">
      <c r="A291" s="53" t="s">
        <v>608</v>
      </c>
      <c r="B291" s="85" t="s">
        <v>621</v>
      </c>
      <c r="C291" s="50" t="s">
        <v>622</v>
      </c>
      <c r="D291" s="51">
        <f>IF(D289&gt;=D6,D289-D6,0)</f>
        <v>325995.46000000183</v>
      </c>
      <c r="E291" s="51">
        <f>IF(E289&gt;=E6,E289-E6,0)</f>
        <v>0</v>
      </c>
      <c r="F291" s="52">
        <f t="shared" si="76"/>
        <v>0</v>
      </c>
    </row>
    <row r="292" spans="1:6" ht="12.75" customHeight="1" x14ac:dyDescent="0.2">
      <c r="A292" s="53">
        <v>92211</v>
      </c>
      <c r="B292" s="85" t="s">
        <v>623</v>
      </c>
      <c r="C292" s="50" t="s">
        <v>624</v>
      </c>
      <c r="D292" s="242">
        <v>337898.56</v>
      </c>
      <c r="E292" s="242">
        <v>0</v>
      </c>
      <c r="F292" s="52">
        <f t="shared" si="76"/>
        <v>0</v>
      </c>
    </row>
    <row r="293" spans="1:6" ht="12.75" customHeight="1" x14ac:dyDescent="0.2">
      <c r="A293" s="53">
        <v>92221</v>
      </c>
      <c r="B293" s="85" t="s">
        <v>625</v>
      </c>
      <c r="C293" s="50" t="s">
        <v>626</v>
      </c>
      <c r="D293" s="242">
        <v>0</v>
      </c>
      <c r="E293" s="242">
        <v>28329.23</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40232.33</v>
      </c>
      <c r="E350" s="51">
        <f t="shared" si="95"/>
        <v>67847.320000000007</v>
      </c>
      <c r="F350" s="52">
        <f t="shared" si="81"/>
        <v>168.63880366859192</v>
      </c>
    </row>
    <row r="351" spans="1:6" ht="12.75" customHeight="1" x14ac:dyDescent="0.2">
      <c r="A351" s="53">
        <v>41</v>
      </c>
      <c r="B351" s="85" t="s">
        <v>740</v>
      </c>
      <c r="C351" s="50" t="s">
        <v>741</v>
      </c>
      <c r="D351" s="51">
        <f t="shared" ref="D351:E351" si="96">D352+D356</f>
        <v>3769.33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3769.33</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3769.33</v>
      </c>
      <c r="E362" s="242"/>
      <c r="F362" s="52">
        <f t="shared" si="81"/>
        <v>0</v>
      </c>
    </row>
    <row r="363" spans="1:6" ht="24" x14ac:dyDescent="0.2">
      <c r="A363" s="53">
        <v>42</v>
      </c>
      <c r="B363" s="232" t="s">
        <v>756</v>
      </c>
      <c r="C363" s="50" t="s">
        <v>757</v>
      </c>
      <c r="D363" s="51">
        <f t="shared" ref="D363:E363" si="99">D364+D369+D378+D383+D388+D391</f>
        <v>36463</v>
      </c>
      <c r="E363" s="51">
        <f t="shared" si="99"/>
        <v>19329.839999999997</v>
      </c>
      <c r="F363" s="52">
        <f t="shared" si="81"/>
        <v>53.012204152154233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31800</v>
      </c>
      <c r="E369" s="51">
        <f t="shared" si="101"/>
        <v>17666.129999999997</v>
      </c>
      <c r="F369" s="52">
        <f t="shared" si="81"/>
        <v>55.553867924528291</v>
      </c>
    </row>
    <row r="370" spans="1:6" ht="12.75" customHeight="1" x14ac:dyDescent="0.2">
      <c r="A370" s="53">
        <v>4221</v>
      </c>
      <c r="B370" s="85" t="s">
        <v>674</v>
      </c>
      <c r="C370" s="50" t="s">
        <v>766</v>
      </c>
      <c r="D370" s="242">
        <v>0</v>
      </c>
      <c r="E370" s="242">
        <v>2500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31800</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15166.13</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4663</v>
      </c>
      <c r="E383" s="51">
        <f t="shared" si="103"/>
        <v>1663.71</v>
      </c>
      <c r="F383" s="52">
        <f t="shared" si="81"/>
        <v>35.678962041604116</v>
      </c>
    </row>
    <row r="384" spans="1:6" ht="12.75" customHeight="1" x14ac:dyDescent="0.2">
      <c r="A384" s="53">
        <v>4241</v>
      </c>
      <c r="B384" s="85" t="s">
        <v>783</v>
      </c>
      <c r="C384" s="50" t="s">
        <v>784</v>
      </c>
      <c r="D384" s="242">
        <v>4663</v>
      </c>
      <c r="E384" s="242">
        <v>1663.71</v>
      </c>
      <c r="F384" s="52">
        <f t="shared" si="81"/>
        <v>35.678962041604116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48517.48</v>
      </c>
      <c r="F402" s="52" t="str">
        <f t="shared" si="81"/>
        <v>-</v>
      </c>
    </row>
    <row r="403" spans="1:6" ht="12.75" customHeight="1" x14ac:dyDescent="0.2">
      <c r="A403" s="53">
        <v>451</v>
      </c>
      <c r="B403" s="85" t="s">
        <v>811</v>
      </c>
      <c r="C403" s="50" t="s">
        <v>812</v>
      </c>
      <c r="D403" s="242">
        <v>0</v>
      </c>
      <c r="E403" s="242">
        <v>48517.48</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40232.33</v>
      </c>
      <c r="E408" s="51">
        <f t="shared" si="111"/>
        <v>67847.320000000007</v>
      </c>
      <c r="F408" s="52">
        <f t="shared" si="81"/>
        <v>168.63880366859192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4318858.129999999</v>
      </c>
      <c r="E412" s="51">
        <f>E6+E298</f>
        <v>3432383.9000000004</v>
      </c>
      <c r="F412" s="52">
        <f t="shared" si="81"/>
        <v>79.474337815305844</v>
      </c>
    </row>
    <row r="413" spans="1:6" ht="12.75" customHeight="1" x14ac:dyDescent="0.2">
      <c r="A413" s="53" t="s">
        <v>608</v>
      </c>
      <c r="B413" s="85" t="s">
        <v>831</v>
      </c>
      <c r="C413" s="50" t="s">
        <v>832</v>
      </c>
      <c r="D413" s="51">
        <f t="shared" ref="D413:E413" si="112">D289+D350</f>
        <v>4685085.9200000009</v>
      </c>
      <c r="E413" s="51">
        <f t="shared" si="112"/>
        <v>3054437.89</v>
      </c>
      <c r="F413" s="52">
        <f t="shared" si="81"/>
        <v>65.194917279126429</v>
      </c>
    </row>
    <row r="414" spans="1:6" ht="12.75" customHeight="1" x14ac:dyDescent="0.2">
      <c r="A414" s="53" t="s">
        <v>608</v>
      </c>
      <c r="B414" s="85" t="s">
        <v>833</v>
      </c>
      <c r="C414" s="50" t="s">
        <v>834</v>
      </c>
      <c r="D414" s="51">
        <f t="shared" ref="D414:E414" si="113">IF(D412&gt;=D413,D412-D413,0)</f>
        <v>0</v>
      </c>
      <c r="E414" s="51">
        <f t="shared" si="113"/>
        <v>377946.01000000024</v>
      </c>
      <c r="F414" s="52" t="str">
        <f t="shared" si="81"/>
        <v>-</v>
      </c>
    </row>
    <row r="415" spans="1:6" ht="12.75" customHeight="1" x14ac:dyDescent="0.2">
      <c r="A415" s="53" t="s">
        <v>608</v>
      </c>
      <c r="B415" s="85" t="s">
        <v>835</v>
      </c>
      <c r="C415" s="50" t="s">
        <v>836</v>
      </c>
      <c r="D415" s="51">
        <f t="shared" ref="D415:E415" si="114">IF(D413&gt;=D412,D413-D412,0)</f>
        <v>366227.7900000019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337898.56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28329.23</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4318858.129999999</v>
      </c>
      <c r="E639" s="51">
        <f t="shared" si="180"/>
        <v>3432383.9000000004</v>
      </c>
      <c r="F639" s="52">
        <f t="shared" si="119"/>
        <v>79.474337815305844</v>
      </c>
    </row>
    <row r="640" spans="1:6" ht="12.75" customHeight="1" x14ac:dyDescent="0.2">
      <c r="A640" s="53" t="s">
        <v>608</v>
      </c>
      <c r="B640" s="85" t="s">
        <v>1277</v>
      </c>
      <c r="C640" s="50" t="s">
        <v>1278</v>
      </c>
      <c r="D640" s="51">
        <f t="shared" ref="D640:E640" si="181">D413+D528</f>
        <v>4685085.9200000009</v>
      </c>
      <c r="E640" s="51">
        <f t="shared" si="181"/>
        <v>3054437.89</v>
      </c>
      <c r="F640" s="52">
        <f t="shared" si="119"/>
        <v>65.194917279126429</v>
      </c>
    </row>
    <row r="641" spans="1:6" ht="12.75" customHeight="1" x14ac:dyDescent="0.2">
      <c r="A641" s="53" t="s">
        <v>608</v>
      </c>
      <c r="B641" s="85" t="s">
        <v>1279</v>
      </c>
      <c r="C641" s="50" t="s">
        <v>1280</v>
      </c>
      <c r="D641" s="51">
        <f t="shared" ref="D641:E641" si="182">IF(D639&gt;=D640,D639-D640,0)</f>
        <v>0</v>
      </c>
      <c r="E641" s="51">
        <f t="shared" si="182"/>
        <v>377946.01000000024</v>
      </c>
      <c r="F641" s="52" t="str">
        <f t="shared" si="119"/>
        <v>-</v>
      </c>
    </row>
    <row r="642" spans="1:6" ht="12.75" customHeight="1" x14ac:dyDescent="0.2">
      <c r="A642" s="53" t="s">
        <v>608</v>
      </c>
      <c r="B642" s="85" t="s">
        <v>1281</v>
      </c>
      <c r="C642" s="50" t="s">
        <v>1282</v>
      </c>
      <c r="D642" s="51">
        <f t="shared" ref="D642:E642" si="183">IF(D640&gt;=D639,D640-D639,0)</f>
        <v>366227.7900000019</v>
      </c>
      <c r="E642" s="51">
        <f t="shared" si="183"/>
        <v>0</v>
      </c>
      <c r="F642" s="52">
        <f t="shared" si="119"/>
        <v>0</v>
      </c>
    </row>
    <row r="643" spans="1:6" ht="24" x14ac:dyDescent="0.2">
      <c r="A643" s="60" t="s">
        <v>1283</v>
      </c>
      <c r="B643" s="85" t="s">
        <v>1284</v>
      </c>
      <c r="C643" s="61" t="s">
        <v>1283</v>
      </c>
      <c r="D643" s="51">
        <f t="shared" ref="D643:E643" si="184">IF(D416-D417+D637-D638&gt;=0,D416-D417+D637-D638,0)</f>
        <v>337898.56</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28329.23</v>
      </c>
      <c r="F644" s="52" t="str">
        <f t="shared" si="119"/>
        <v>-</v>
      </c>
    </row>
    <row r="645" spans="1:6" ht="24" x14ac:dyDescent="0.2">
      <c r="A645" s="53" t="s">
        <v>608</v>
      </c>
      <c r="B645" s="85" t="s">
        <v>1287</v>
      </c>
      <c r="C645" s="50" t="s">
        <v>1288</v>
      </c>
      <c r="D645" s="51">
        <f t="shared" ref="D645:E645" si="186">IF(D641+D643-D642-D644&gt;=0,D641+D643-D642-D644,0)</f>
        <v>0</v>
      </c>
      <c r="E645" s="51">
        <f t="shared" si="186"/>
        <v>349616.78000000026</v>
      </c>
      <c r="F645" s="52" t="str">
        <f t="shared" si="119"/>
        <v>-</v>
      </c>
    </row>
    <row r="646" spans="1:6" ht="24" x14ac:dyDescent="0.2">
      <c r="A646" s="53" t="s">
        <v>608</v>
      </c>
      <c r="B646" s="85" t="s">
        <v>1289</v>
      </c>
      <c r="C646" s="50" t="s">
        <v>1290</v>
      </c>
      <c r="D646" s="51">
        <f t="shared" ref="D646:E646" si="187">IF(D642+D644-D641-D643&gt;=0,D642+D644-D641-D643,0)</f>
        <v>28329.230000001902</v>
      </c>
      <c r="E646" s="51">
        <f t="shared" si="187"/>
        <v>0</v>
      </c>
      <c r="F646" s="52">
        <f t="shared" si="119"/>
        <v>0</v>
      </c>
    </row>
    <row r="647" spans="1:6" ht="24" x14ac:dyDescent="0.2">
      <c r="A647" s="55" t="s">
        <v>1291</v>
      </c>
      <c r="B647" s="233" t="s">
        <v>1292</v>
      </c>
      <c r="C647" s="56" t="s">
        <v>1291</v>
      </c>
      <c r="D647" s="243">
        <v>523028.17</v>
      </c>
      <c r="E647" s="243">
        <v>178381.12</v>
      </c>
      <c r="F647" s="57">
        <f t="shared" si="119"/>
        <v>34.105451719741978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493692.91</v>
      </c>
      <c r="E649" s="242">
        <v>72370.38</v>
      </c>
      <c r="F649" s="52">
        <f t="shared" ref="F649:F724" si="188">IF(D649&lt;&gt;0,IF(E649/D649&gt;=100,"&gt;&gt;100",E649/D649*100),"-")</f>
        <v>14.658987101921314</v>
      </c>
    </row>
    <row r="650" spans="1:6" ht="12.75" customHeight="1" x14ac:dyDescent="0.2">
      <c r="A650" s="53" t="s">
        <v>1296</v>
      </c>
      <c r="B650" s="85" t="s">
        <v>1297</v>
      </c>
      <c r="C650" s="50" t="s">
        <v>1296</v>
      </c>
      <c r="D650" s="242">
        <v>4906503.9400000004</v>
      </c>
      <c r="E650" s="242">
        <v>4751359.07</v>
      </c>
      <c r="F650" s="52">
        <f t="shared" si="188"/>
        <v>96.837975228447476</v>
      </c>
    </row>
    <row r="651" spans="1:6" ht="12.75" customHeight="1" x14ac:dyDescent="0.2">
      <c r="A651" s="53" t="s">
        <v>1298</v>
      </c>
      <c r="B651" s="85" t="s">
        <v>1299</v>
      </c>
      <c r="C651" s="50" t="s">
        <v>1298</v>
      </c>
      <c r="D651" s="242">
        <v>5327826.47</v>
      </c>
      <c r="E651" s="242">
        <v>3653172.54</v>
      </c>
      <c r="F651" s="52">
        <f t="shared" si="188"/>
        <v>68.567783890303772</v>
      </c>
    </row>
    <row r="652" spans="1:6" ht="24" x14ac:dyDescent="0.2">
      <c r="A652" s="53">
        <v>11</v>
      </c>
      <c r="B652" s="85" t="s">
        <v>1300</v>
      </c>
      <c r="C652" s="50" t="s">
        <v>1301</v>
      </c>
      <c r="D652" s="51">
        <f t="shared" ref="D652:E652" si="189">+D649+D650-D651</f>
        <v>72370.38000000082</v>
      </c>
      <c r="E652" s="51">
        <f t="shared" si="189"/>
        <v>1170556.9100000001</v>
      </c>
      <c r="F652" s="52">
        <f t="shared" si="188"/>
        <v>1617.4530381075613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77</v>
      </c>
      <c r="E654" s="262">
        <v>78</v>
      </c>
      <c r="F654" s="52">
        <f t="shared" si="188"/>
        <v>101.29870129870129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70</v>
      </c>
      <c r="E656" s="262">
        <v>70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1607143.59</v>
      </c>
      <c r="E675" s="242">
        <v>2131983</v>
      </c>
      <c r="F675" s="52">
        <f t="shared" si="188"/>
        <v>132.65665950856328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175864.17</v>
      </c>
      <c r="E694" s="242">
        <v>146963.20000000001</v>
      </c>
      <c r="F694" s="52">
        <f t="shared" si="188"/>
        <v>83.566311432283229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4108.71</v>
      </c>
      <c r="E716" s="242">
        <v>8657.77</v>
      </c>
      <c r="F716" s="52">
        <f t="shared" si="188"/>
        <v>210.71747580140726</v>
      </c>
    </row>
    <row r="717" spans="1:6" ht="12.75" customHeight="1" x14ac:dyDescent="0.2">
      <c r="A717" s="53">
        <v>31215</v>
      </c>
      <c r="B717" s="85" t="s">
        <v>1413</v>
      </c>
      <c r="C717" s="50" t="s">
        <v>1414</v>
      </c>
      <c r="D717" s="242">
        <v>4675.03</v>
      </c>
      <c r="E717" s="242">
        <v>2207.1999999999998</v>
      </c>
      <c r="F717" s="52">
        <f t="shared" si="188"/>
        <v>47.212531256483913</v>
      </c>
    </row>
    <row r="718" spans="1:6" ht="12.75" customHeight="1" x14ac:dyDescent="0.2">
      <c r="A718" s="53">
        <v>32121</v>
      </c>
      <c r="B718" s="85" t="s">
        <v>1415</v>
      </c>
      <c r="C718" s="50" t="s">
        <v>1416</v>
      </c>
      <c r="D718" s="242">
        <v>0</v>
      </c>
      <c r="E718" s="242">
        <v>45471.86</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5036.57</v>
      </c>
      <c r="E720" s="242">
        <v>3663.21</v>
      </c>
      <c r="F720" s="52">
        <f t="shared" si="188"/>
        <v>72.732236422803624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15422.94</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6269.02</v>
      </c>
      <c r="E726" s="242">
        <v>2858.12</v>
      </c>
      <c r="F726" s="52">
        <f t="shared" si="190"/>
        <v>45.591176930365506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9" sqref="E2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3096950.6899999995</v>
      </c>
      <c r="E6" s="229">
        <f t="shared" si="0"/>
        <v>3252058.8200000003</v>
      </c>
      <c r="F6" s="230">
        <f t="shared" ref="F6:F260" si="1">IF(D6&gt;0,IF(E6/D6&gt;=100,"&gt;&gt;100",E6/D6*100),"-")</f>
        <v>105.00841458344308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2495210.4099999997</v>
      </c>
      <c r="E7" s="104">
        <f t="shared" si="2"/>
        <v>1899651.1900000002</v>
      </c>
      <c r="F7" s="93">
        <f t="shared" si="1"/>
        <v>76.131903842129304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148732.23000000001</v>
      </c>
      <c r="E8" s="104">
        <f>E9+E10-E11</f>
        <v>134027.25</v>
      </c>
      <c r="F8" s="93">
        <f t="shared" si="1"/>
        <v>90.113118051144653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151812.67000000001</v>
      </c>
      <c r="E10" s="247">
        <v>151812.67000000001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3080.44</v>
      </c>
      <c r="E11" s="247">
        <v>17785.419999999998</v>
      </c>
      <c r="F11" s="93">
        <f t="shared" si="1"/>
        <v>577.36622041007126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2256318.9999999995</v>
      </c>
      <c r="E12" s="104">
        <f t="shared" si="3"/>
        <v>1717106.4600000002</v>
      </c>
      <c r="F12" s="93">
        <f t="shared" si="1"/>
        <v>76.102114107092149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2228709.4799999995</v>
      </c>
      <c r="E19" s="104">
        <f t="shared" si="5"/>
        <v>1696903.54</v>
      </c>
      <c r="F19" s="93">
        <f t="shared" si="1"/>
        <v>76.13839108361492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595284.67000000004</v>
      </c>
      <c r="E20" s="247">
        <v>657168.75</v>
      </c>
      <c r="F20" s="93">
        <f t="shared" si="1"/>
        <v>110.39571202127544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86287.85</v>
      </c>
      <c r="E21" s="247">
        <v>86287.85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71648.570000000007</v>
      </c>
      <c r="E22" s="247">
        <v>71648.570000000007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50380.2</v>
      </c>
      <c r="E23" s="247">
        <v>50380.2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927433.54</v>
      </c>
      <c r="E24" s="247">
        <v>927433.54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2356404.0099999998</v>
      </c>
      <c r="E26" s="247">
        <v>2371570.14</v>
      </c>
      <c r="F26" s="93">
        <f t="shared" si="1"/>
        <v>100.64361331654669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1858729.36</v>
      </c>
      <c r="E28" s="247">
        <v>2467585.5099999998</v>
      </c>
      <c r="F28" s="93">
        <f t="shared" si="1"/>
        <v>132.75657893519258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14585.199999999997</v>
      </c>
      <c r="E29" s="104">
        <f t="shared" si="6"/>
        <v>9376.0699999999924</v>
      </c>
      <c r="F29" s="93">
        <f t="shared" si="1"/>
        <v>64.284822971231065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78531.14</v>
      </c>
      <c r="E30" s="247">
        <v>78531.14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63945.94</v>
      </c>
      <c r="E34" s="247">
        <v>69155.070000000007</v>
      </c>
      <c r="F34" s="93">
        <f t="shared" si="1"/>
        <v>108.14614657318353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13024.320000000002</v>
      </c>
      <c r="E35" s="104">
        <f t="shared" si="7"/>
        <v>10826.85</v>
      </c>
      <c r="F35" s="93">
        <f t="shared" si="1"/>
        <v>83.127948330507834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19305.900000000001</v>
      </c>
      <c r="E36" s="247">
        <v>20969.61</v>
      </c>
      <c r="F36" s="93">
        <f t="shared" si="1"/>
        <v>108.61762466396283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6281.58</v>
      </c>
      <c r="E40" s="247">
        <v>10142.76</v>
      </c>
      <c r="F40" s="93">
        <f t="shared" si="1"/>
        <v>161.46829300908371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677.08</v>
      </c>
      <c r="E47" s="247">
        <v>677.08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1873.91</v>
      </c>
      <c r="E48" s="247">
        <v>1873.91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2550.9899999999998</v>
      </c>
      <c r="E50" s="247">
        <v>2550.9899999999998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102015.83</v>
      </c>
      <c r="E54" s="247">
        <v>103973.15</v>
      </c>
      <c r="F54" s="93">
        <f t="shared" si="1"/>
        <v>101.91864341053736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102015.83</v>
      </c>
      <c r="E55" s="247">
        <v>103973.15</v>
      </c>
      <c r="F55" s="93">
        <f t="shared" si="1"/>
        <v>101.91864341053736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90159.18</v>
      </c>
      <c r="E56" s="104">
        <f t="shared" si="11"/>
        <v>48517.48</v>
      </c>
      <c r="F56" s="93">
        <f t="shared" si="1"/>
        <v>53.813133615456579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48517.48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90159.18</v>
      </c>
      <c r="E62" s="247"/>
      <c r="F62" s="93">
        <f t="shared" si="1"/>
        <v>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601740.28</v>
      </c>
      <c r="E68" s="104">
        <f t="shared" si="13"/>
        <v>1352407.63</v>
      </c>
      <c r="F68" s="93">
        <f t="shared" si="1"/>
        <v>224.74939354234351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72370.38</v>
      </c>
      <c r="E69" s="104">
        <f t="shared" si="14"/>
        <v>1170556.9099999999</v>
      </c>
      <c r="F69" s="93">
        <f t="shared" si="1"/>
        <v>1617.453038107579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72370.38</v>
      </c>
      <c r="E70" s="104">
        <f t="shared" si="15"/>
        <v>1170556.9099999999</v>
      </c>
      <c r="F70" s="93">
        <f t="shared" si="1"/>
        <v>1617.453038107579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72370.38</v>
      </c>
      <c r="E72" s="247">
        <v>1170556.9099999999</v>
      </c>
      <c r="F72" s="93">
        <f t="shared" si="1"/>
        <v>1617.453038107579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3133.99</v>
      </c>
      <c r="E78" s="104">
        <f>E79+SUM(E82:E84)-E85+E86</f>
        <v>261.86</v>
      </c>
      <c r="F78" s="93">
        <f t="shared" si="1"/>
        <v>8.3554829466590519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2269.9699999999998</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864.02</v>
      </c>
      <c r="E86" s="247">
        <v>261.86</v>
      </c>
      <c r="F86" s="93">
        <f t="shared" si="1"/>
        <v>30.307168815536677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3207.74</v>
      </c>
      <c r="E164" s="104">
        <f t="shared" si="28"/>
        <v>3207.74</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3207.74</v>
      </c>
      <c r="E166" s="247">
        <v>3207.74</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523028.17</v>
      </c>
      <c r="E170" s="104">
        <f t="shared" si="29"/>
        <v>178381.12</v>
      </c>
      <c r="F170" s="93">
        <f t="shared" si="1"/>
        <v>34.105451719741978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523028.17</v>
      </c>
      <c r="E173" s="247">
        <v>178381.12</v>
      </c>
      <c r="F173" s="93">
        <f t="shared" si="1"/>
        <v>34.105451719741978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3096950.6900000004</v>
      </c>
      <c r="E175" s="104">
        <f t="shared" si="30"/>
        <v>3252058.82</v>
      </c>
      <c r="F175" s="93">
        <f t="shared" si="1"/>
        <v>105.00841458344303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626861.77</v>
      </c>
      <c r="E176" s="104">
        <f t="shared" si="31"/>
        <v>999583.11</v>
      </c>
      <c r="F176" s="93">
        <f t="shared" si="1"/>
        <v>159.45829811889789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326861.77</v>
      </c>
      <c r="E177" s="104">
        <f t="shared" si="32"/>
        <v>184835.05999999997</v>
      </c>
      <c r="F177" s="93">
        <f t="shared" si="1"/>
        <v>56.548387411596025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164708.94</v>
      </c>
      <c r="E178" s="247">
        <v>178381.12</v>
      </c>
      <c r="F178" s="93">
        <f t="shared" si="1"/>
        <v>108.30081232991967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4711.75</v>
      </c>
      <c r="E179" s="247">
        <v>6100.37</v>
      </c>
      <c r="F179" s="93">
        <f t="shared" si="1"/>
        <v>129.4714278134451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109.82</v>
      </c>
      <c r="E180" s="104">
        <f t="shared" si="33"/>
        <v>91.71</v>
      </c>
      <c r="F180" s="93">
        <f t="shared" si="1"/>
        <v>83.509378983791663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109.82</v>
      </c>
      <c r="E183" s="247">
        <v>91.71</v>
      </c>
      <c r="F183" s="93">
        <f t="shared" si="1"/>
        <v>83.509378983791663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157331.26</v>
      </c>
      <c r="E188" s="247">
        <v>261.86</v>
      </c>
      <c r="F188" s="93">
        <f t="shared" si="1"/>
        <v>0.16643863400064299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300000</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300000</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300000</v>
      </c>
      <c r="E211" s="247"/>
      <c r="F211" s="93">
        <f t="shared" si="1"/>
        <v>0</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814748.05</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814748.05</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2470088.9200000004</v>
      </c>
      <c r="E237" s="104">
        <f t="shared" si="41"/>
        <v>2252475.71</v>
      </c>
      <c r="F237" s="93">
        <f t="shared" si="1"/>
        <v>91.190065740629279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2495210.41</v>
      </c>
      <c r="E238" s="104">
        <f t="shared" si="42"/>
        <v>1899651.19</v>
      </c>
      <c r="F238" s="93">
        <f t="shared" si="1"/>
        <v>76.131903842129276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2495210.41</v>
      </c>
      <c r="E239" s="104">
        <f t="shared" si="43"/>
        <v>1899651.19</v>
      </c>
      <c r="F239" s="93">
        <f t="shared" si="1"/>
        <v>76.131903842129276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170491.26</v>
      </c>
      <c r="E240" s="247">
        <v>1899651.19</v>
      </c>
      <c r="F240" s="93">
        <f t="shared" si="1"/>
        <v>1114.2220369536831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2324719.15</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-28329.23</v>
      </c>
      <c r="E245" s="104">
        <f t="shared" si="45"/>
        <v>349616.78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349616.78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349616.78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28329.23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28329.23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3207.74</v>
      </c>
      <c r="E256" s="247">
        <v>3207.74</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3207.74</v>
      </c>
      <c r="E267" s="247">
        <v>3207.74</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311.88</v>
      </c>
      <c r="E268" s="247">
        <v>261.86</v>
      </c>
      <c r="F268" s="93">
        <f t="shared" si="50"/>
        <v>83.96178017186098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552.14</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326861.77</v>
      </c>
      <c r="E288" s="247">
        <v>184835.06</v>
      </c>
      <c r="F288" s="93">
        <f t="shared" si="50"/>
        <v>56.548387411596032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300000</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4685085.92</v>
      </c>
      <c r="E114" s="81">
        <f t="shared" si="22"/>
        <v>3054437.89</v>
      </c>
      <c r="F114" s="63">
        <f t="shared" si="1"/>
        <v>65.194917279126443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4685085.92</v>
      </c>
      <c r="E118" s="81">
        <f t="shared" si="24"/>
        <v>3054437.89</v>
      </c>
      <c r="F118" s="63">
        <f t="shared" si="1"/>
        <v>65.194917279126443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4685085.92</v>
      </c>
      <c r="E120" s="249">
        <v>3054437.89</v>
      </c>
      <c r="F120" s="63">
        <f t="shared" si="1"/>
        <v>65.194917279126443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4685085.92</v>
      </c>
      <c r="E141" s="106">
        <f t="shared" si="28"/>
        <v>3054437.89</v>
      </c>
      <c r="F141" s="82">
        <f t="shared" si="1"/>
        <v>65.194917279126443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N13" sqref="N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30775.1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30775.1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30775.1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30775.1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626861.77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184835.05999999997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184835.05999999997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178381.12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6100.37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91.71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261.86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626861.77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326861.77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164708.94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4711.75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109.82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157331.26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300000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300000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184835.05999999994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184835.06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184835.06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19394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Adriana</cp:lastModifiedBy>
  <cp:lastPrinted>2025-01-23T13:26:06Z</cp:lastPrinted>
  <dcterms:created xsi:type="dcterms:W3CDTF">2022-04-01T05:14:30Z</dcterms:created>
  <dcterms:modified xsi:type="dcterms:W3CDTF">2025-01-30T09:48:36Z</dcterms:modified>
</cp:coreProperties>
</file>